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4-1" sheetId="1" r:id="rId1"/>
    <sheet name="4-2" sheetId="2" r:id="rId2"/>
  </sheets>
  <definedNames>
    <definedName name="_xlnm.Print_Area" localSheetId="0">'4-1'!$A$1:$X$32</definedName>
    <definedName name="_xlnm.Print_Area" localSheetId="1">'4-2'!$A$1:$AA$43</definedName>
    <definedName name="_xlnm.Print_Titles" localSheetId="0">'4-1'!$A:$D,'4-1'!$1:$1</definedName>
    <definedName name="_xlnm.Print_Titles" localSheetId="1">'4-2'!$5:$7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K22" authorId="0">
      <text>
        <r>
          <rPr>
            <b/>
            <sz val="9"/>
            <rFont val="ＭＳ Ｐゴシック"/>
            <family val="3"/>
          </rPr>
          <t xml:space="preserve"> データの差し替え（11/21）</t>
        </r>
      </text>
    </comment>
  </commentList>
</comments>
</file>

<file path=xl/sharedStrings.xml><?xml version="1.0" encoding="utf-8"?>
<sst xmlns="http://schemas.openxmlformats.org/spreadsheetml/2006/main" count="284" uniqueCount="178">
  <si>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</si>
  <si>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</si>
  <si>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</si>
  <si>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</si>
  <si>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</si>
  <si>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</si>
  <si>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</si>
  <si>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</si>
  <si>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</si>
  <si>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</si>
  <si>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</si>
  <si>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</si>
  <si>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</si>
  <si>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</si>
  <si>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</si>
  <si>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</si>
  <si>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</si>
  <si>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</si>
  <si>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</si>
  <si>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</si>
  <si>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</si>
  <si>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</si>
  <si>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</si>
  <si>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</si>
  <si>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</si>
  <si>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</si>
  <si>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</si>
  <si>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</si>
  <si>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</si>
  <si>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</si>
  <si>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</si>
  <si>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</si>
  <si>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</si>
  <si>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</si>
  <si>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</si>
  <si>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</si>
  <si>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</si>
  <si>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</si>
  <si>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</si>
  <si>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</si>
  <si>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</si>
  <si>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</si>
  <si>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</si>
  <si>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</si>
  <si>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</si>
  <si>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</si>
  <si>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</si>
  <si>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</si>
  <si>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</si>
  <si>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</si>
  <si>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</si>
  <si>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</si>
  <si>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</si>
  <si>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</si>
  <si>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</si>
  <si>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</si>
  <si>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</si>
  <si>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</si>
  <si>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</si>
  <si>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</si>
  <si>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</si>
  <si>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</si>
  <si>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</si>
  <si>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</si>
  <si>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</si>
  <si>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</si>
  <si>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</si>
  <si>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</si>
  <si>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</si>
  <si>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</si>
  <si>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</si>
  <si>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</si>
  <si>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</si>
  <si>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</si>
  <si>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</si>
  <si>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</si>
  <si>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</si>
  <si>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</si>
  <si>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</si>
  <si>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</si>
  <si>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</si>
  <si>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</si>
  <si>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</si>
  <si>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</si>
  <si>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平成22年度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</si>
  <si>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</si>
  <si>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</si>
  <si>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</si>
  <si>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</si>
  <si>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</si>
  <si>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</si>
  <si>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</si>
  <si>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</si>
  <si>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</si>
  <si>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</si>
  <si>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</si>
  <si>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http://www.stat.go.jp/index/seido/9-5.htm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</si>
  <si>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</si>
  <si>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</si>
  <si>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</si>
  <si>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</si>
  <si>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</si>
  <si>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</si>
  <si>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</si>
  <si>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</si>
  <si>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</si>
  <si>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</si>
  <si>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山中町</t>
  </si>
  <si>
    <t>川北町</t>
  </si>
  <si>
    <t>野々市町</t>
  </si>
  <si>
    <t>津幡町</t>
  </si>
  <si>
    <t>内灘町</t>
  </si>
  <si>
    <t>富来町</t>
  </si>
  <si>
    <t>志賀町</t>
  </si>
  <si>
    <t>宝達志水町</t>
  </si>
  <si>
    <t>中能登町</t>
  </si>
  <si>
    <t>穴水町</t>
  </si>
  <si>
    <t>門前町</t>
  </si>
  <si>
    <t>能登町</t>
  </si>
  <si>
    <t>石川県</t>
  </si>
  <si>
    <t>男女共同参画室</t>
  </si>
  <si>
    <t>金沢市男女共同参画推進条例</t>
  </si>
  <si>
    <t>金沢市男女共同参画推進行動計画</t>
  </si>
  <si>
    <t>平成１４年１２月</t>
  </si>
  <si>
    <t>平成１５年４月～２５年３月</t>
  </si>
  <si>
    <t>金沢市女性センター</t>
  </si>
  <si>
    <t>平成17年度</t>
  </si>
  <si>
    <t>男女参画まちづくり課</t>
  </si>
  <si>
    <t>七尾市男女共同参画推進条例</t>
  </si>
  <si>
    <t>フォーラム七尾</t>
  </si>
  <si>
    <t>男女共同参画課</t>
  </si>
  <si>
    <t>小松市男女共同参画基本条例</t>
  </si>
  <si>
    <t>こまつ男女共同参画基本プラン</t>
  </si>
  <si>
    <t>平成１１年９月</t>
  </si>
  <si>
    <t>平成１１年９月～２３年３月</t>
  </si>
  <si>
    <t>平成18年度</t>
  </si>
  <si>
    <t>生涯学習課</t>
  </si>
  <si>
    <t>男女共生社会を形成する輪島プラン</t>
  </si>
  <si>
    <t>平成23年度</t>
  </si>
  <si>
    <t>その他：平成１７年３月３１日</t>
  </si>
  <si>
    <t>総務課</t>
  </si>
  <si>
    <t>すず男女共同参画行動プラン</t>
  </si>
  <si>
    <t>平成１４年１月</t>
  </si>
  <si>
    <t>平成１４年４月～１９年３月</t>
  </si>
  <si>
    <t>加賀市男女共同参画推進条例</t>
  </si>
  <si>
    <t>加賀市男女共同参画行動計画</t>
  </si>
  <si>
    <t>平成１６年４月</t>
  </si>
  <si>
    <t>平成１６年４月～２１年３月</t>
  </si>
  <si>
    <t>加賀市男女共同参画都市宣言</t>
  </si>
  <si>
    <t>市民活動支援センター</t>
  </si>
  <si>
    <t>羽咋市男女が共に輝くまちづくりプラン</t>
  </si>
  <si>
    <t>羽咋市男女が共に輝く２１世紀のまちづくり条例</t>
  </si>
  <si>
    <t>平成１４年３月</t>
  </si>
  <si>
    <t>平成１４年３月～１８年３月</t>
  </si>
  <si>
    <t>近い時期</t>
  </si>
  <si>
    <t>社会教育課</t>
  </si>
  <si>
    <t>総務企画課</t>
  </si>
  <si>
    <t>野々市町男女共同参画推進条例</t>
  </si>
  <si>
    <t>野々市町男女共同参画プラン</t>
  </si>
  <si>
    <t>平成１４年４月～２４年３月</t>
  </si>
  <si>
    <t>平成19年度</t>
  </si>
  <si>
    <t>富来町男女共同参画推進条例</t>
  </si>
  <si>
    <t>男女共同参画社会・富来町行動計画</t>
  </si>
  <si>
    <t>平成１７年２月</t>
  </si>
  <si>
    <t>平成１７年３月～２１年３月</t>
  </si>
  <si>
    <t>教育委員会事務局</t>
  </si>
  <si>
    <t>企画財政課</t>
  </si>
  <si>
    <t>企画課</t>
  </si>
  <si>
    <t>津幡町男女共同参画推進プラン</t>
  </si>
  <si>
    <t>平成16年度</t>
  </si>
  <si>
    <t>まちづくり課
(17.8.1現在）</t>
  </si>
  <si>
    <t>女性施策推進室
（17.7.1現在）</t>
  </si>
  <si>
    <t>男女共同参画都市宣言</t>
  </si>
  <si>
    <t>(注１）小松市における管理職の在職状況は、5/1現在のデータを掲載（4/1に異動がなかったため）。</t>
  </si>
  <si>
    <t>(注２）白山市、能美市及び中能登町における審議会等の登用状況は、7/31現在のデータを掲載（合併に伴い調査時点では未発足の審議会等があったため。）</t>
  </si>
  <si>
    <r>
      <t>（注）七尾市は、平成17年11月に男女共同参画に関する宣言を行う予定である</t>
    </r>
    <r>
      <rPr>
        <sz val="10"/>
        <rFont val="ＭＳ Ｐゴシック"/>
        <family val="3"/>
      </rPr>
      <t>。</t>
    </r>
  </si>
  <si>
    <t>平成１３年１月</t>
  </si>
  <si>
    <t>平成１３年４月～２３年３月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</si>
</sst>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mmm\-yyyy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3" borderId="15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6" xfId="0" applyFont="1" applyBorder="1" applyAlignment="1">
      <alignment/>
    </xf>
    <xf numFmtId="58" fontId="11" fillId="0" borderId="17" xfId="0" applyNumberFormat="1" applyFont="1" applyBorder="1" applyAlignment="1">
      <alignment vertical="center"/>
    </xf>
    <xf numFmtId="58" fontId="11" fillId="0" borderId="18" xfId="0" applyNumberFormat="1" applyFont="1" applyBorder="1" applyAlignment="1">
      <alignment vertical="center"/>
    </xf>
    <xf numFmtId="58" fontId="11" fillId="0" borderId="19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7" fillId="0" borderId="0" xfId="16" applyFon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57" fontId="2" fillId="2" borderId="2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0" fillId="4" borderId="32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0" fontId="0" fillId="2" borderId="36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vertical="center" wrapText="1"/>
    </xf>
    <xf numFmtId="0" fontId="0" fillId="4" borderId="37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0" fontId="0" fillId="2" borderId="33" xfId="0" applyFont="1" applyFill="1" applyBorder="1" applyAlignment="1">
      <alignment vertical="center" wrapText="1"/>
    </xf>
    <xf numFmtId="0" fontId="0" fillId="4" borderId="38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186" fontId="2" fillId="2" borderId="20" xfId="0" applyNumberFormat="1" applyFont="1" applyFill="1" applyBorder="1" applyAlignment="1">
      <alignment vertical="center" wrapText="1"/>
    </xf>
    <xf numFmtId="179" fontId="2" fillId="4" borderId="7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80" fontId="2" fillId="4" borderId="21" xfId="0" applyNumberFormat="1" applyFont="1" applyFill="1" applyBorder="1" applyAlignment="1">
      <alignment vertical="center" wrapText="1"/>
    </xf>
    <xf numFmtId="180" fontId="2" fillId="4" borderId="7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179" fontId="2" fillId="4" borderId="35" xfId="0" applyNumberFormat="1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179" fontId="2" fillId="4" borderId="15" xfId="0" applyNumberFormat="1" applyFont="1" applyFill="1" applyBorder="1" applyAlignment="1">
      <alignment vertical="center" wrapText="1"/>
    </xf>
    <xf numFmtId="180" fontId="2" fillId="4" borderId="34" xfId="0" applyNumberFormat="1" applyFont="1" applyFill="1" applyBorder="1" applyAlignment="1">
      <alignment vertical="center" wrapText="1"/>
    </xf>
    <xf numFmtId="180" fontId="2" fillId="4" borderId="35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179" fontId="2" fillId="4" borderId="43" xfId="0" applyNumberFormat="1" applyFont="1" applyFill="1" applyBorder="1" applyAlignment="1">
      <alignment vertical="center" wrapText="1"/>
    </xf>
    <xf numFmtId="179" fontId="2" fillId="4" borderId="44" xfId="0" applyNumberFormat="1" applyFont="1" applyFill="1" applyBorder="1" applyAlignment="1">
      <alignment vertical="center" wrapText="1"/>
    </xf>
    <xf numFmtId="180" fontId="2" fillId="4" borderId="45" xfId="0" applyNumberFormat="1" applyFont="1" applyFill="1" applyBorder="1" applyAlignment="1">
      <alignment vertical="center" wrapText="1"/>
    </xf>
    <xf numFmtId="180" fontId="2" fillId="4" borderId="43" xfId="0" applyNumberFormat="1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179" fontId="2" fillId="4" borderId="48" xfId="0" applyNumberFormat="1" applyFont="1" applyFill="1" applyBorder="1" applyAlignment="1">
      <alignment vertical="center" wrapText="1"/>
    </xf>
    <xf numFmtId="180" fontId="2" fillId="4" borderId="49" xfId="0" applyNumberFormat="1" applyFont="1" applyFill="1" applyBorder="1" applyAlignment="1">
      <alignment vertical="center" wrapText="1"/>
    </xf>
    <xf numFmtId="180" fontId="2" fillId="4" borderId="48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4" borderId="38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180" fontId="2" fillId="4" borderId="39" xfId="0" applyNumberFormat="1" applyFont="1" applyFill="1" applyBorder="1" applyAlignment="1">
      <alignment vertical="center" wrapText="1"/>
    </xf>
    <xf numFmtId="180" fontId="2" fillId="4" borderId="15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85" fontId="2" fillId="0" borderId="1" xfId="0" applyNumberFormat="1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vertical="center" wrapText="1"/>
    </xf>
    <xf numFmtId="58" fontId="2" fillId="0" borderId="1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9" fillId="2" borderId="55" xfId="0" applyFont="1" applyFill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6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2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3" fillId="0" borderId="63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2" borderId="53" xfId="0" applyFont="1" applyFill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21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66" xfId="0" applyBorder="1" applyAlignment="1">
      <alignment/>
    </xf>
    <xf numFmtId="58" fontId="11" fillId="0" borderId="17" xfId="0" applyNumberFormat="1" applyFont="1" applyBorder="1" applyAlignment="1">
      <alignment horizontal="center" vertical="center"/>
    </xf>
    <xf numFmtId="58" fontId="11" fillId="0" borderId="18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2" borderId="67" xfId="0" applyFont="1" applyFill="1" applyBorder="1" applyAlignment="1">
      <alignment wrapText="1"/>
    </xf>
    <xf numFmtId="0" fontId="0" fillId="0" borderId="5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SheetLayoutView="100" workbookViewId="0" topLeftCell="A1">
      <selection activeCell="N31" sqref="N31"/>
    </sheetView>
  </sheetViews>
  <sheetFormatPr defaultColWidth="9.00390625" defaultRowHeight="13.5"/>
  <cols>
    <col min="1" max="1" width="3.75390625" style="2" customWidth="1"/>
    <col min="2" max="2" width="5.00390625" style="2" customWidth="1"/>
    <col min="3" max="3" width="6.375" style="2" customWidth="1"/>
    <col min="4" max="4" width="8.25390625" style="2" customWidth="1"/>
    <col min="5" max="5" width="15.375" style="2" customWidth="1"/>
    <col min="6" max="6" width="3.625" style="2" customWidth="1"/>
    <col min="7" max="7" width="3.50390625" style="2" customWidth="1"/>
    <col min="8" max="9" width="4.375" style="2" customWidth="1"/>
    <col min="10" max="10" width="20.625" style="2" customWidth="1"/>
    <col min="11" max="13" width="8.50390625" style="2" customWidth="1"/>
    <col min="14" max="14" width="4.50390625" style="2" customWidth="1"/>
    <col min="15" max="15" width="20.875" style="2" customWidth="1"/>
    <col min="16" max="16" width="13.25390625" style="2" customWidth="1"/>
    <col min="17" max="17" width="15.25390625" style="2" customWidth="1"/>
    <col min="18" max="18" width="4.375" style="2" customWidth="1"/>
    <col min="19" max="19" width="16.125" style="2" customWidth="1"/>
    <col min="20" max="20" width="7.75390625" style="2" customWidth="1"/>
    <col min="21" max="21" width="8.50390625" style="2" customWidth="1"/>
    <col min="22" max="22" width="17.625" style="2" customWidth="1"/>
    <col min="23" max="23" width="4.25390625" style="2" customWidth="1"/>
    <col min="24" max="24" width="4.375" style="2" customWidth="1"/>
    <col min="25" max="25" width="13.25390625" style="2" customWidth="1"/>
    <col min="26" max="16384" width="9.00390625" style="2" customWidth="1"/>
  </cols>
  <sheetData>
    <row r="1" ht="12">
      <c r="A1" s="2" t="s">
        <v>44</v>
      </c>
    </row>
    <row r="2" spans="1:21" ht="22.5" customHeight="1">
      <c r="A2" s="20" t="s">
        <v>60</v>
      </c>
      <c r="U2" s="43"/>
    </row>
    <row r="3" ht="12.75" thickBot="1"/>
    <row r="4" spans="1:24" s="1" customFormat="1" ht="31.5" customHeight="1">
      <c r="A4" s="161" t="s">
        <v>6</v>
      </c>
      <c r="B4" s="165" t="s">
        <v>57</v>
      </c>
      <c r="C4" s="162" t="s">
        <v>0</v>
      </c>
      <c r="D4" s="163" t="s">
        <v>58</v>
      </c>
      <c r="E4" s="169" t="s">
        <v>11</v>
      </c>
      <c r="F4" s="14"/>
      <c r="G4" s="141" t="s">
        <v>39</v>
      </c>
      <c r="H4" s="148" t="s">
        <v>7</v>
      </c>
      <c r="I4" s="140" t="s">
        <v>10</v>
      </c>
      <c r="J4" s="152" t="s">
        <v>82</v>
      </c>
      <c r="K4" s="139"/>
      <c r="L4" s="139"/>
      <c r="M4" s="139"/>
      <c r="N4" s="168"/>
      <c r="O4" s="152" t="s">
        <v>91</v>
      </c>
      <c r="P4" s="139"/>
      <c r="Q4" s="139"/>
      <c r="R4" s="168"/>
      <c r="S4" s="159" t="s">
        <v>92</v>
      </c>
      <c r="T4" s="154" t="s">
        <v>78</v>
      </c>
      <c r="U4" s="152" t="s">
        <v>22</v>
      </c>
      <c r="V4" s="153"/>
      <c r="W4" s="153"/>
      <c r="X4" s="7"/>
    </row>
    <row r="5" spans="1:24" s="1" customFormat="1" ht="15" customHeight="1">
      <c r="A5" s="146"/>
      <c r="B5" s="166"/>
      <c r="C5" s="151"/>
      <c r="D5" s="164"/>
      <c r="E5" s="170"/>
      <c r="F5" s="15"/>
      <c r="G5" s="142"/>
      <c r="H5" s="145"/>
      <c r="I5" s="138"/>
      <c r="J5" s="149" t="s">
        <v>30</v>
      </c>
      <c r="K5" s="150"/>
      <c r="L5" s="150"/>
      <c r="M5" s="151"/>
      <c r="N5" s="11" t="s">
        <v>31</v>
      </c>
      <c r="O5" s="149" t="s">
        <v>32</v>
      </c>
      <c r="P5" s="150"/>
      <c r="Q5" s="151"/>
      <c r="R5" s="11" t="s">
        <v>31</v>
      </c>
      <c r="S5" s="160"/>
      <c r="T5" s="155"/>
      <c r="U5" s="145" t="s">
        <v>26</v>
      </c>
      <c r="V5" s="147" t="s">
        <v>27</v>
      </c>
      <c r="W5" s="147" t="s">
        <v>28</v>
      </c>
      <c r="X5" s="144" t="s">
        <v>29</v>
      </c>
    </row>
    <row r="6" spans="1:24" s="1" customFormat="1" ht="38.25" customHeight="1">
      <c r="A6" s="146"/>
      <c r="B6" s="167"/>
      <c r="C6" s="151"/>
      <c r="D6" s="164"/>
      <c r="E6" s="171"/>
      <c r="F6" s="16" t="s">
        <v>38</v>
      </c>
      <c r="G6" s="143"/>
      <c r="H6" s="145"/>
      <c r="I6" s="138"/>
      <c r="J6" s="8" t="s">
        <v>19</v>
      </c>
      <c r="K6" s="6" t="s">
        <v>16</v>
      </c>
      <c r="L6" s="6" t="s">
        <v>17</v>
      </c>
      <c r="M6" s="6" t="s">
        <v>18</v>
      </c>
      <c r="N6" s="10" t="s">
        <v>40</v>
      </c>
      <c r="O6" s="9" t="s">
        <v>42</v>
      </c>
      <c r="P6" s="6" t="s">
        <v>25</v>
      </c>
      <c r="Q6" s="6" t="s">
        <v>21</v>
      </c>
      <c r="R6" s="10" t="s">
        <v>41</v>
      </c>
      <c r="S6" s="160"/>
      <c r="T6" s="156"/>
      <c r="U6" s="146"/>
      <c r="V6" s="147"/>
      <c r="W6" s="147"/>
      <c r="X6" s="144"/>
    </row>
    <row r="7" spans="1:24" s="61" customFormat="1" ht="30" customHeight="1">
      <c r="A7" s="45">
        <v>17</v>
      </c>
      <c r="B7" s="46">
        <v>201</v>
      </c>
      <c r="C7" s="47" t="s">
        <v>119</v>
      </c>
      <c r="D7" s="48" t="s">
        <v>97</v>
      </c>
      <c r="E7" s="47" t="s">
        <v>120</v>
      </c>
      <c r="F7" s="49">
        <v>1</v>
      </c>
      <c r="G7" s="48">
        <v>1</v>
      </c>
      <c r="H7" s="47">
        <v>1</v>
      </c>
      <c r="I7" s="48">
        <v>1</v>
      </c>
      <c r="J7" s="47" t="s">
        <v>121</v>
      </c>
      <c r="K7" s="50">
        <v>37243</v>
      </c>
      <c r="L7" s="50">
        <v>37244</v>
      </c>
      <c r="M7" s="50">
        <v>37347</v>
      </c>
      <c r="N7" s="51"/>
      <c r="O7" s="52" t="s">
        <v>122</v>
      </c>
      <c r="P7" s="53" t="s">
        <v>123</v>
      </c>
      <c r="Q7" s="54" t="s">
        <v>124</v>
      </c>
      <c r="R7" s="48"/>
      <c r="S7" s="55" t="s">
        <v>125</v>
      </c>
      <c r="T7" s="56">
        <v>1</v>
      </c>
      <c r="U7" s="57"/>
      <c r="V7" s="58"/>
      <c r="W7" s="59"/>
      <c r="X7" s="60"/>
    </row>
    <row r="8" spans="1:24" s="61" customFormat="1" ht="30" customHeight="1">
      <c r="A8" s="45">
        <v>17</v>
      </c>
      <c r="B8" s="46">
        <v>202</v>
      </c>
      <c r="C8" s="47" t="s">
        <v>119</v>
      </c>
      <c r="D8" s="48" t="s">
        <v>98</v>
      </c>
      <c r="E8" s="47" t="s">
        <v>127</v>
      </c>
      <c r="F8" s="49">
        <v>1</v>
      </c>
      <c r="G8" s="48">
        <v>1</v>
      </c>
      <c r="H8" s="47">
        <v>1</v>
      </c>
      <c r="I8" s="48">
        <v>1</v>
      </c>
      <c r="J8" s="47" t="s">
        <v>128</v>
      </c>
      <c r="K8" s="131">
        <v>38261</v>
      </c>
      <c r="L8" s="131">
        <v>38261</v>
      </c>
      <c r="M8" s="131">
        <v>38261</v>
      </c>
      <c r="N8" s="51"/>
      <c r="O8" s="52"/>
      <c r="P8" s="53"/>
      <c r="Q8" s="54"/>
      <c r="R8" s="48">
        <v>1</v>
      </c>
      <c r="S8" s="55" t="s">
        <v>129</v>
      </c>
      <c r="T8" s="56">
        <v>1</v>
      </c>
      <c r="U8" s="57"/>
      <c r="V8" s="58"/>
      <c r="W8" s="59"/>
      <c r="X8" s="60"/>
    </row>
    <row r="9" spans="1:24" s="61" customFormat="1" ht="30" customHeight="1">
      <c r="A9" s="45">
        <v>17</v>
      </c>
      <c r="B9" s="46">
        <v>203</v>
      </c>
      <c r="C9" s="47" t="s">
        <v>119</v>
      </c>
      <c r="D9" s="49" t="s">
        <v>99</v>
      </c>
      <c r="E9" s="47" t="s">
        <v>130</v>
      </c>
      <c r="F9" s="49">
        <v>1</v>
      </c>
      <c r="G9" s="48">
        <v>1</v>
      </c>
      <c r="H9" s="47">
        <v>1</v>
      </c>
      <c r="I9" s="48">
        <v>1</v>
      </c>
      <c r="J9" s="47" t="s">
        <v>131</v>
      </c>
      <c r="K9" s="50">
        <v>36788</v>
      </c>
      <c r="L9" s="50">
        <v>36794</v>
      </c>
      <c r="M9" s="50">
        <v>36800</v>
      </c>
      <c r="N9" s="48"/>
      <c r="O9" s="47" t="s">
        <v>132</v>
      </c>
      <c r="P9" s="53" t="s">
        <v>133</v>
      </c>
      <c r="Q9" s="54" t="s">
        <v>134</v>
      </c>
      <c r="R9" s="48"/>
      <c r="S9" s="55"/>
      <c r="T9" s="62">
        <v>0</v>
      </c>
      <c r="U9" s="57">
        <v>35955</v>
      </c>
      <c r="V9" s="58" t="s">
        <v>172</v>
      </c>
      <c r="W9" s="59">
        <v>1</v>
      </c>
      <c r="X9" s="60">
        <v>1</v>
      </c>
    </row>
    <row r="10" spans="1:24" s="61" customFormat="1" ht="30" customHeight="1">
      <c r="A10" s="45">
        <v>17</v>
      </c>
      <c r="B10" s="46">
        <v>204</v>
      </c>
      <c r="C10" s="47" t="s">
        <v>119</v>
      </c>
      <c r="D10" s="49" t="s">
        <v>100</v>
      </c>
      <c r="E10" s="47" t="s">
        <v>136</v>
      </c>
      <c r="F10" s="49">
        <v>2</v>
      </c>
      <c r="G10" s="48">
        <v>2</v>
      </c>
      <c r="H10" s="47">
        <v>0</v>
      </c>
      <c r="I10" s="48">
        <v>0</v>
      </c>
      <c r="J10" s="47"/>
      <c r="K10" s="58"/>
      <c r="L10" s="58"/>
      <c r="M10" s="58"/>
      <c r="N10" s="130">
        <v>5</v>
      </c>
      <c r="O10" s="47" t="s">
        <v>137</v>
      </c>
      <c r="P10" s="133" t="s">
        <v>176</v>
      </c>
      <c r="Q10" s="134" t="s">
        <v>177</v>
      </c>
      <c r="R10" s="48"/>
      <c r="S10" s="55"/>
      <c r="T10" s="62">
        <v>0</v>
      </c>
      <c r="U10" s="47"/>
      <c r="V10" s="63"/>
      <c r="W10" s="63"/>
      <c r="X10" s="46"/>
    </row>
    <row r="11" spans="1:24" s="61" customFormat="1" ht="30" customHeight="1">
      <c r="A11" s="45">
        <v>17</v>
      </c>
      <c r="B11" s="46">
        <v>205</v>
      </c>
      <c r="C11" s="47" t="s">
        <v>119</v>
      </c>
      <c r="D11" s="49" t="s">
        <v>101</v>
      </c>
      <c r="E11" s="47" t="s">
        <v>140</v>
      </c>
      <c r="F11" s="49">
        <v>1</v>
      </c>
      <c r="G11" s="48">
        <v>2</v>
      </c>
      <c r="H11" s="47">
        <v>0</v>
      </c>
      <c r="I11" s="48">
        <v>0</v>
      </c>
      <c r="J11" s="47"/>
      <c r="K11" s="58"/>
      <c r="L11" s="58"/>
      <c r="M11" s="58"/>
      <c r="N11" s="48">
        <v>0</v>
      </c>
      <c r="O11" s="47" t="s">
        <v>141</v>
      </c>
      <c r="P11" s="53" t="s">
        <v>142</v>
      </c>
      <c r="Q11" s="54" t="s">
        <v>143</v>
      </c>
      <c r="R11" s="48"/>
      <c r="S11" s="55"/>
      <c r="T11" s="62">
        <v>0</v>
      </c>
      <c r="U11" s="47"/>
      <c r="V11" s="63"/>
      <c r="W11" s="63"/>
      <c r="X11" s="46"/>
    </row>
    <row r="12" spans="1:24" s="61" customFormat="1" ht="30" customHeight="1">
      <c r="A12" s="45">
        <v>17</v>
      </c>
      <c r="B12" s="46">
        <v>206</v>
      </c>
      <c r="C12" s="47" t="s">
        <v>119</v>
      </c>
      <c r="D12" s="49" t="s">
        <v>102</v>
      </c>
      <c r="E12" s="47" t="s">
        <v>170</v>
      </c>
      <c r="F12" s="49">
        <v>1</v>
      </c>
      <c r="G12" s="48">
        <v>2</v>
      </c>
      <c r="H12" s="47">
        <v>1</v>
      </c>
      <c r="I12" s="48">
        <v>1</v>
      </c>
      <c r="J12" s="47" t="s">
        <v>144</v>
      </c>
      <c r="K12" s="50">
        <v>37970</v>
      </c>
      <c r="L12" s="50">
        <v>37973</v>
      </c>
      <c r="M12" s="50">
        <v>37987</v>
      </c>
      <c r="N12" s="48"/>
      <c r="O12" s="47" t="s">
        <v>145</v>
      </c>
      <c r="P12" s="58" t="s">
        <v>146</v>
      </c>
      <c r="Q12" s="58" t="s">
        <v>147</v>
      </c>
      <c r="R12" s="48"/>
      <c r="S12" s="55"/>
      <c r="T12" s="62">
        <v>0</v>
      </c>
      <c r="U12" s="57">
        <v>37970</v>
      </c>
      <c r="V12" s="63" t="s">
        <v>148</v>
      </c>
      <c r="W12" s="63">
        <v>2</v>
      </c>
      <c r="X12" s="46">
        <v>1</v>
      </c>
    </row>
    <row r="13" spans="1:24" s="61" customFormat="1" ht="30" customHeight="1">
      <c r="A13" s="45">
        <v>17</v>
      </c>
      <c r="B13" s="46">
        <v>207</v>
      </c>
      <c r="C13" s="47" t="s">
        <v>119</v>
      </c>
      <c r="D13" s="49" t="s">
        <v>103</v>
      </c>
      <c r="E13" s="47" t="s">
        <v>149</v>
      </c>
      <c r="F13" s="49">
        <v>1</v>
      </c>
      <c r="G13" s="48">
        <v>2</v>
      </c>
      <c r="H13" s="47">
        <v>1</v>
      </c>
      <c r="I13" s="48">
        <v>1</v>
      </c>
      <c r="J13" s="47" t="s">
        <v>151</v>
      </c>
      <c r="K13" s="64">
        <v>36972</v>
      </c>
      <c r="L13" s="64">
        <v>36977</v>
      </c>
      <c r="M13" s="64">
        <v>36982</v>
      </c>
      <c r="N13" s="48"/>
      <c r="O13" s="47" t="s">
        <v>150</v>
      </c>
      <c r="P13" s="58" t="s">
        <v>152</v>
      </c>
      <c r="Q13" s="58" t="s">
        <v>153</v>
      </c>
      <c r="R13" s="48"/>
      <c r="S13" s="55"/>
      <c r="T13" s="62">
        <v>0</v>
      </c>
      <c r="U13" s="47"/>
      <c r="V13" s="63"/>
      <c r="W13" s="63"/>
      <c r="X13" s="46"/>
    </row>
    <row r="14" spans="1:24" s="61" customFormat="1" ht="18" customHeight="1">
      <c r="A14" s="45">
        <v>17</v>
      </c>
      <c r="B14" s="46">
        <v>209</v>
      </c>
      <c r="C14" s="47" t="s">
        <v>119</v>
      </c>
      <c r="D14" s="49" t="s">
        <v>104</v>
      </c>
      <c r="E14" s="47" t="s">
        <v>136</v>
      </c>
      <c r="F14" s="49">
        <v>2</v>
      </c>
      <c r="G14" s="48">
        <v>2</v>
      </c>
      <c r="H14" s="47">
        <v>0</v>
      </c>
      <c r="I14" s="48">
        <v>0</v>
      </c>
      <c r="J14" s="47"/>
      <c r="K14" s="58"/>
      <c r="L14" s="58"/>
      <c r="M14" s="58"/>
      <c r="N14" s="130">
        <v>5</v>
      </c>
      <c r="O14" s="47"/>
      <c r="P14" s="58"/>
      <c r="Q14" s="58"/>
      <c r="R14" s="48">
        <v>1</v>
      </c>
      <c r="S14" s="55"/>
      <c r="T14" s="62">
        <v>0</v>
      </c>
      <c r="U14" s="47"/>
      <c r="V14" s="63"/>
      <c r="W14" s="63"/>
      <c r="X14" s="46"/>
    </row>
    <row r="15" spans="1:24" s="61" customFormat="1" ht="18" customHeight="1">
      <c r="A15" s="45">
        <v>17</v>
      </c>
      <c r="B15" s="46">
        <v>210</v>
      </c>
      <c r="C15" s="47" t="s">
        <v>119</v>
      </c>
      <c r="D15" s="49" t="s">
        <v>105</v>
      </c>
      <c r="E15" s="47" t="s">
        <v>120</v>
      </c>
      <c r="F15" s="49">
        <v>1</v>
      </c>
      <c r="G15" s="48">
        <v>1</v>
      </c>
      <c r="H15" s="47">
        <v>0</v>
      </c>
      <c r="I15" s="48">
        <v>0</v>
      </c>
      <c r="J15" s="47"/>
      <c r="K15" s="58"/>
      <c r="L15" s="58"/>
      <c r="M15" s="58"/>
      <c r="N15" s="48">
        <v>5</v>
      </c>
      <c r="O15" s="47"/>
      <c r="P15" s="58"/>
      <c r="Q15" s="58"/>
      <c r="R15" s="48">
        <v>1</v>
      </c>
      <c r="S15" s="55"/>
      <c r="T15" s="62">
        <v>0</v>
      </c>
      <c r="U15" s="47"/>
      <c r="V15" s="63"/>
      <c r="W15" s="63"/>
      <c r="X15" s="46"/>
    </row>
    <row r="16" spans="1:24" s="61" customFormat="1" ht="18" customHeight="1">
      <c r="A16" s="45">
        <v>17</v>
      </c>
      <c r="B16" s="46">
        <v>211</v>
      </c>
      <c r="C16" s="47" t="s">
        <v>119</v>
      </c>
      <c r="D16" s="49" t="s">
        <v>106</v>
      </c>
      <c r="E16" s="47" t="s">
        <v>136</v>
      </c>
      <c r="F16" s="49">
        <v>2</v>
      </c>
      <c r="G16" s="48">
        <v>2</v>
      </c>
      <c r="H16" s="47">
        <v>0</v>
      </c>
      <c r="I16" s="48">
        <v>0</v>
      </c>
      <c r="J16" s="47"/>
      <c r="K16" s="58"/>
      <c r="L16" s="58"/>
      <c r="M16" s="58"/>
      <c r="N16" s="48">
        <v>0</v>
      </c>
      <c r="O16" s="47"/>
      <c r="P16" s="58"/>
      <c r="Q16" s="58"/>
      <c r="R16" s="130">
        <v>1</v>
      </c>
      <c r="S16" s="55"/>
      <c r="T16" s="62">
        <v>0</v>
      </c>
      <c r="U16" s="47"/>
      <c r="V16" s="63"/>
      <c r="W16" s="63"/>
      <c r="X16" s="46"/>
    </row>
    <row r="17" spans="1:24" s="61" customFormat="1" ht="18" customHeight="1">
      <c r="A17" s="45">
        <v>17</v>
      </c>
      <c r="B17" s="46">
        <v>301</v>
      </c>
      <c r="C17" s="47" t="s">
        <v>119</v>
      </c>
      <c r="D17" s="49" t="s">
        <v>107</v>
      </c>
      <c r="E17" s="47" t="s">
        <v>86</v>
      </c>
      <c r="F17" s="49">
        <v>1</v>
      </c>
      <c r="G17" s="48">
        <v>2</v>
      </c>
      <c r="H17" s="47">
        <v>0</v>
      </c>
      <c r="I17" s="48">
        <v>0</v>
      </c>
      <c r="J17" s="47"/>
      <c r="K17" s="58"/>
      <c r="L17" s="58"/>
      <c r="M17" s="58"/>
      <c r="N17" s="48">
        <v>0</v>
      </c>
      <c r="O17" s="47"/>
      <c r="P17" s="58"/>
      <c r="Q17" s="58"/>
      <c r="R17" s="48">
        <v>0</v>
      </c>
      <c r="S17" s="55"/>
      <c r="T17" s="62">
        <v>0</v>
      </c>
      <c r="U17" s="47"/>
      <c r="V17" s="63"/>
      <c r="W17" s="63"/>
      <c r="X17" s="46"/>
    </row>
    <row r="18" spans="1:24" s="61" customFormat="1" ht="18" customHeight="1">
      <c r="A18" s="45">
        <v>17</v>
      </c>
      <c r="B18" s="46">
        <v>324</v>
      </c>
      <c r="C18" s="47" t="s">
        <v>119</v>
      </c>
      <c r="D18" s="49" t="s">
        <v>108</v>
      </c>
      <c r="E18" s="47" t="s">
        <v>155</v>
      </c>
      <c r="F18" s="49">
        <v>2</v>
      </c>
      <c r="G18" s="48">
        <v>2</v>
      </c>
      <c r="H18" s="47">
        <v>0</v>
      </c>
      <c r="I18" s="48">
        <v>0</v>
      </c>
      <c r="J18" s="47"/>
      <c r="K18" s="58"/>
      <c r="L18" s="58"/>
      <c r="M18" s="58"/>
      <c r="N18" s="48">
        <v>0</v>
      </c>
      <c r="O18" s="47"/>
      <c r="P18" s="58"/>
      <c r="Q18" s="58"/>
      <c r="R18" s="48">
        <v>0</v>
      </c>
      <c r="S18" s="55"/>
      <c r="T18" s="62">
        <v>0</v>
      </c>
      <c r="U18" s="47"/>
      <c r="V18" s="63"/>
      <c r="W18" s="63"/>
      <c r="X18" s="46"/>
    </row>
    <row r="19" spans="1:24" s="61" customFormat="1" ht="30" customHeight="1">
      <c r="A19" s="45">
        <v>17</v>
      </c>
      <c r="B19" s="46">
        <v>344</v>
      </c>
      <c r="C19" s="47" t="s">
        <v>119</v>
      </c>
      <c r="D19" s="49" t="s">
        <v>109</v>
      </c>
      <c r="E19" s="47" t="s">
        <v>156</v>
      </c>
      <c r="F19" s="49">
        <v>1</v>
      </c>
      <c r="G19" s="48">
        <v>2</v>
      </c>
      <c r="H19" s="47">
        <v>1</v>
      </c>
      <c r="I19" s="48">
        <v>1</v>
      </c>
      <c r="J19" s="47" t="s">
        <v>157</v>
      </c>
      <c r="K19" s="64">
        <v>38065</v>
      </c>
      <c r="L19" s="64">
        <v>38068</v>
      </c>
      <c r="M19" s="64">
        <v>38078</v>
      </c>
      <c r="N19" s="48"/>
      <c r="O19" s="47" t="s">
        <v>158</v>
      </c>
      <c r="P19" s="58" t="s">
        <v>152</v>
      </c>
      <c r="Q19" s="58" t="s">
        <v>159</v>
      </c>
      <c r="R19" s="48"/>
      <c r="S19" s="55"/>
      <c r="T19" s="62">
        <v>1</v>
      </c>
      <c r="U19" s="47"/>
      <c r="V19" s="63"/>
      <c r="W19" s="63"/>
      <c r="X19" s="46"/>
    </row>
    <row r="20" spans="1:24" s="61" customFormat="1" ht="30" customHeight="1">
      <c r="A20" s="45">
        <v>17</v>
      </c>
      <c r="B20" s="46">
        <v>361</v>
      </c>
      <c r="C20" s="47" t="s">
        <v>119</v>
      </c>
      <c r="D20" s="49" t="s">
        <v>110</v>
      </c>
      <c r="E20" s="47" t="s">
        <v>86</v>
      </c>
      <c r="F20" s="49">
        <v>1</v>
      </c>
      <c r="G20" s="48">
        <v>2</v>
      </c>
      <c r="H20" s="47">
        <v>0</v>
      </c>
      <c r="I20" s="48">
        <v>0</v>
      </c>
      <c r="J20" s="47"/>
      <c r="K20" s="58"/>
      <c r="L20" s="58"/>
      <c r="M20" s="58"/>
      <c r="N20" s="48">
        <v>0</v>
      </c>
      <c r="O20" s="47" t="s">
        <v>168</v>
      </c>
      <c r="P20" s="58" t="s">
        <v>152</v>
      </c>
      <c r="Q20" s="58" t="s">
        <v>159</v>
      </c>
      <c r="R20" s="48"/>
      <c r="S20" s="55"/>
      <c r="T20" s="62">
        <v>0</v>
      </c>
      <c r="U20" s="47"/>
      <c r="V20" s="63"/>
      <c r="W20" s="63"/>
      <c r="X20" s="46"/>
    </row>
    <row r="21" spans="1:24" s="61" customFormat="1" ht="30" customHeight="1">
      <c r="A21" s="45">
        <v>17</v>
      </c>
      <c r="B21" s="46">
        <v>365</v>
      </c>
      <c r="C21" s="47" t="s">
        <v>119</v>
      </c>
      <c r="D21" s="49" t="s">
        <v>111</v>
      </c>
      <c r="E21" s="47" t="s">
        <v>171</v>
      </c>
      <c r="F21" s="49">
        <v>1</v>
      </c>
      <c r="G21" s="130">
        <v>1</v>
      </c>
      <c r="H21" s="47">
        <v>0</v>
      </c>
      <c r="I21" s="48">
        <v>0</v>
      </c>
      <c r="J21" s="47"/>
      <c r="K21" s="58"/>
      <c r="L21" s="58"/>
      <c r="M21" s="58"/>
      <c r="N21" s="48">
        <v>5</v>
      </c>
      <c r="O21" s="47"/>
      <c r="P21" s="58"/>
      <c r="Q21" s="58"/>
      <c r="R21" s="48">
        <v>1</v>
      </c>
      <c r="S21" s="55"/>
      <c r="T21" s="62">
        <v>0</v>
      </c>
      <c r="U21" s="47"/>
      <c r="V21" s="63"/>
      <c r="W21" s="63"/>
      <c r="X21" s="46"/>
    </row>
    <row r="22" spans="1:24" s="61" customFormat="1" ht="30" customHeight="1">
      <c r="A22" s="45">
        <v>17</v>
      </c>
      <c r="B22" s="46">
        <v>382</v>
      </c>
      <c r="C22" s="47" t="s">
        <v>119</v>
      </c>
      <c r="D22" s="49" t="s">
        <v>112</v>
      </c>
      <c r="E22" s="47" t="s">
        <v>136</v>
      </c>
      <c r="F22" s="49">
        <v>2</v>
      </c>
      <c r="G22" s="48">
        <v>2</v>
      </c>
      <c r="H22" s="47">
        <v>0</v>
      </c>
      <c r="I22" s="48">
        <v>0</v>
      </c>
      <c r="J22" s="47" t="s">
        <v>161</v>
      </c>
      <c r="K22" s="64">
        <v>37608</v>
      </c>
      <c r="L22" s="132">
        <v>37609</v>
      </c>
      <c r="M22" s="64">
        <v>37609</v>
      </c>
      <c r="N22" s="48"/>
      <c r="O22" s="47" t="s">
        <v>162</v>
      </c>
      <c r="P22" s="58" t="s">
        <v>163</v>
      </c>
      <c r="Q22" s="58" t="s">
        <v>164</v>
      </c>
      <c r="R22" s="48"/>
      <c r="S22" s="55"/>
      <c r="T22" s="62">
        <v>0</v>
      </c>
      <c r="U22" s="47"/>
      <c r="V22" s="63"/>
      <c r="W22" s="63"/>
      <c r="X22" s="46"/>
    </row>
    <row r="23" spans="1:24" s="61" customFormat="1" ht="18" customHeight="1">
      <c r="A23" s="45">
        <v>17</v>
      </c>
      <c r="B23" s="46">
        <v>384</v>
      </c>
      <c r="C23" s="47" t="s">
        <v>119</v>
      </c>
      <c r="D23" s="49" t="s">
        <v>113</v>
      </c>
      <c r="E23" s="135" t="s">
        <v>165</v>
      </c>
      <c r="F23" s="49">
        <v>2</v>
      </c>
      <c r="G23" s="48">
        <v>2</v>
      </c>
      <c r="H23" s="47">
        <v>0</v>
      </c>
      <c r="I23" s="48">
        <v>0</v>
      </c>
      <c r="J23" s="47"/>
      <c r="K23" s="58"/>
      <c r="L23" s="58"/>
      <c r="M23" s="58"/>
      <c r="N23" s="48">
        <v>6</v>
      </c>
      <c r="O23" s="47"/>
      <c r="P23" s="58"/>
      <c r="Q23" s="58"/>
      <c r="R23" s="48">
        <v>1</v>
      </c>
      <c r="S23" s="55"/>
      <c r="T23" s="62">
        <v>0</v>
      </c>
      <c r="U23" s="47"/>
      <c r="V23" s="63"/>
      <c r="W23" s="63"/>
      <c r="X23" s="46"/>
    </row>
    <row r="24" spans="1:24" s="61" customFormat="1" ht="30" customHeight="1">
      <c r="A24" s="45">
        <v>17</v>
      </c>
      <c r="B24" s="46">
        <v>386</v>
      </c>
      <c r="C24" s="47" t="s">
        <v>119</v>
      </c>
      <c r="D24" s="49" t="s">
        <v>114</v>
      </c>
      <c r="E24" s="47" t="s">
        <v>166</v>
      </c>
      <c r="F24" s="49">
        <v>1</v>
      </c>
      <c r="G24" s="48">
        <v>2</v>
      </c>
      <c r="H24" s="47">
        <v>0</v>
      </c>
      <c r="I24" s="48">
        <v>0</v>
      </c>
      <c r="J24" s="47"/>
      <c r="K24" s="58"/>
      <c r="L24" s="58"/>
      <c r="M24" s="58"/>
      <c r="N24" s="48">
        <v>6</v>
      </c>
      <c r="O24" s="47"/>
      <c r="P24" s="58"/>
      <c r="Q24" s="58"/>
      <c r="R24" s="48">
        <v>1</v>
      </c>
      <c r="S24" s="55"/>
      <c r="T24" s="62">
        <v>0</v>
      </c>
      <c r="U24" s="47"/>
      <c r="V24" s="63"/>
      <c r="W24" s="63"/>
      <c r="X24" s="46"/>
    </row>
    <row r="25" spans="1:24" s="61" customFormat="1" ht="18" customHeight="1">
      <c r="A25" s="45">
        <v>17</v>
      </c>
      <c r="B25" s="46">
        <v>407</v>
      </c>
      <c r="C25" s="47" t="s">
        <v>119</v>
      </c>
      <c r="D25" s="49" t="s">
        <v>115</v>
      </c>
      <c r="E25" s="47" t="s">
        <v>167</v>
      </c>
      <c r="F25" s="49">
        <v>1</v>
      </c>
      <c r="G25" s="48">
        <v>2</v>
      </c>
      <c r="H25" s="47">
        <v>0</v>
      </c>
      <c r="I25" s="48">
        <v>0</v>
      </c>
      <c r="J25" s="47"/>
      <c r="K25" s="58"/>
      <c r="L25" s="58"/>
      <c r="M25" s="58"/>
      <c r="N25" s="48">
        <v>5</v>
      </c>
      <c r="O25" s="47"/>
      <c r="P25" s="58"/>
      <c r="Q25" s="58"/>
      <c r="R25" s="48">
        <v>0</v>
      </c>
      <c r="S25" s="55"/>
      <c r="T25" s="62">
        <v>0</v>
      </c>
      <c r="U25" s="47"/>
      <c r="V25" s="63"/>
      <c r="W25" s="63"/>
      <c r="X25" s="46"/>
    </row>
    <row r="26" spans="1:24" s="61" customFormat="1" ht="18" customHeight="1">
      <c r="A26" s="45">
        <v>17</v>
      </c>
      <c r="B26" s="46">
        <v>461</v>
      </c>
      <c r="C26" s="47" t="s">
        <v>119</v>
      </c>
      <c r="D26" s="49" t="s">
        <v>116</v>
      </c>
      <c r="E26" s="136" t="s">
        <v>165</v>
      </c>
      <c r="F26" s="49">
        <v>2</v>
      </c>
      <c r="G26" s="48">
        <v>2</v>
      </c>
      <c r="H26" s="47">
        <v>0</v>
      </c>
      <c r="I26" s="48">
        <v>0</v>
      </c>
      <c r="J26" s="47"/>
      <c r="K26" s="58"/>
      <c r="L26" s="58"/>
      <c r="M26" s="58"/>
      <c r="N26" s="48">
        <v>0</v>
      </c>
      <c r="O26" s="47"/>
      <c r="P26" s="58"/>
      <c r="Q26" s="58"/>
      <c r="R26" s="48">
        <v>0</v>
      </c>
      <c r="S26" s="55"/>
      <c r="T26" s="62">
        <v>0</v>
      </c>
      <c r="U26" s="47"/>
      <c r="V26" s="63"/>
      <c r="W26" s="63"/>
      <c r="X26" s="46"/>
    </row>
    <row r="27" spans="1:24" s="61" customFormat="1" ht="18" customHeight="1">
      <c r="A27" s="45">
        <v>17</v>
      </c>
      <c r="B27" s="46">
        <v>462</v>
      </c>
      <c r="C27" s="47" t="s">
        <v>119</v>
      </c>
      <c r="D27" s="49" t="s">
        <v>117</v>
      </c>
      <c r="E27" s="47" t="s">
        <v>155</v>
      </c>
      <c r="F27" s="49">
        <v>2</v>
      </c>
      <c r="G27" s="48">
        <v>2</v>
      </c>
      <c r="H27" s="47">
        <v>0</v>
      </c>
      <c r="I27" s="48">
        <v>0</v>
      </c>
      <c r="J27" s="47"/>
      <c r="K27" s="58"/>
      <c r="L27" s="58"/>
      <c r="M27" s="58"/>
      <c r="N27" s="48">
        <v>0</v>
      </c>
      <c r="O27" s="47"/>
      <c r="P27" s="58"/>
      <c r="Q27" s="58"/>
      <c r="R27" s="48">
        <v>0</v>
      </c>
      <c r="S27" s="55"/>
      <c r="T27" s="62">
        <v>0</v>
      </c>
      <c r="U27" s="47"/>
      <c r="V27" s="63"/>
      <c r="W27" s="63"/>
      <c r="X27" s="46"/>
    </row>
    <row r="28" spans="1:24" s="61" customFormat="1" ht="18" customHeight="1" thickBot="1">
      <c r="A28" s="45">
        <v>17</v>
      </c>
      <c r="B28" s="65">
        <v>463</v>
      </c>
      <c r="C28" s="66" t="s">
        <v>119</v>
      </c>
      <c r="D28" s="67" t="s">
        <v>118</v>
      </c>
      <c r="E28" s="68" t="s">
        <v>140</v>
      </c>
      <c r="F28" s="67">
        <v>1</v>
      </c>
      <c r="G28" s="69">
        <v>2</v>
      </c>
      <c r="H28" s="68">
        <v>0</v>
      </c>
      <c r="I28" s="69">
        <v>0</v>
      </c>
      <c r="J28" s="68"/>
      <c r="K28" s="70"/>
      <c r="L28" s="70"/>
      <c r="M28" s="70"/>
      <c r="N28" s="69">
        <v>0</v>
      </c>
      <c r="O28" s="68"/>
      <c r="P28" s="70"/>
      <c r="Q28" s="70"/>
      <c r="R28" s="69">
        <v>0</v>
      </c>
      <c r="S28" s="71"/>
      <c r="T28" s="72">
        <v>0</v>
      </c>
      <c r="U28" s="68"/>
      <c r="V28" s="73"/>
      <c r="W28" s="73"/>
      <c r="X28" s="65"/>
    </row>
    <row r="29" spans="1:24" s="61" customFormat="1" ht="14.25" thickBot="1">
      <c r="A29" s="74"/>
      <c r="B29" s="75">
        <v>1000</v>
      </c>
      <c r="C29" s="157" t="s">
        <v>24</v>
      </c>
      <c r="D29" s="158"/>
      <c r="E29" s="76"/>
      <c r="F29" s="77"/>
      <c r="G29" s="78"/>
      <c r="H29" s="79">
        <f>SUM(H7:H28)</f>
        <v>6</v>
      </c>
      <c r="I29" s="80">
        <f>SUM(I7:I28)</f>
        <v>6</v>
      </c>
      <c r="J29" s="79"/>
      <c r="K29" s="81"/>
      <c r="L29" s="81"/>
      <c r="M29" s="81"/>
      <c r="N29" s="82"/>
      <c r="O29" s="79"/>
      <c r="P29" s="81"/>
      <c r="Q29" s="81"/>
      <c r="R29" s="82"/>
      <c r="S29" s="83"/>
      <c r="T29" s="84">
        <f>SUM(T7:T28)</f>
        <v>3</v>
      </c>
      <c r="U29" s="85"/>
      <c r="V29" s="86"/>
      <c r="W29" s="87"/>
      <c r="X29" s="80">
        <f>SUM(X7:X28)</f>
        <v>2</v>
      </c>
    </row>
    <row r="31" ht="12">
      <c r="E31" s="2" t="s">
        <v>175</v>
      </c>
    </row>
    <row r="33" spans="1:10" ht="13.5">
      <c r="A33" s="21" t="s">
        <v>77</v>
      </c>
      <c r="B33" s="22"/>
      <c r="C33" s="23"/>
      <c r="D33" s="24"/>
      <c r="E33" s="25"/>
      <c r="F33" s="25"/>
      <c r="G33" s="25"/>
      <c r="H33" s="25"/>
      <c r="I33" s="25"/>
      <c r="J33" s="25"/>
    </row>
    <row r="34" spans="1:8" ht="13.5">
      <c r="A34" s="19" t="s">
        <v>88</v>
      </c>
      <c r="E34" s="27"/>
      <c r="F34" s="44" t="s">
        <v>96</v>
      </c>
      <c r="H34" s="27"/>
    </row>
    <row r="36" spans="1:3" ht="12">
      <c r="A36" s="26" t="s">
        <v>46</v>
      </c>
      <c r="C36" s="5"/>
    </row>
    <row r="37" spans="1:22" ht="12">
      <c r="A37" s="26" t="s">
        <v>47</v>
      </c>
      <c r="D37" s="26" t="s">
        <v>39</v>
      </c>
      <c r="J37" s="26" t="s">
        <v>48</v>
      </c>
      <c r="K37" s="26" t="s">
        <v>49</v>
      </c>
      <c r="L37" s="26" t="s">
        <v>62</v>
      </c>
      <c r="P37" s="26" t="s">
        <v>20</v>
      </c>
      <c r="S37" s="30" t="s">
        <v>79</v>
      </c>
      <c r="V37" s="26" t="s">
        <v>66</v>
      </c>
    </row>
    <row r="38" spans="1:22" ht="12">
      <c r="A38" s="2" t="s">
        <v>50</v>
      </c>
      <c r="D38" s="19" t="s">
        <v>51</v>
      </c>
      <c r="J38" s="2" t="s">
        <v>52</v>
      </c>
      <c r="K38" s="2" t="s">
        <v>52</v>
      </c>
      <c r="L38" s="26" t="s">
        <v>63</v>
      </c>
      <c r="P38" s="26" t="s">
        <v>41</v>
      </c>
      <c r="S38" s="30" t="s">
        <v>80</v>
      </c>
      <c r="V38" s="26" t="s">
        <v>67</v>
      </c>
    </row>
    <row r="39" spans="1:22" ht="12">
      <c r="A39" s="2" t="s">
        <v>53</v>
      </c>
      <c r="D39" s="19" t="s">
        <v>85</v>
      </c>
      <c r="J39" s="2" t="s">
        <v>54</v>
      </c>
      <c r="K39" s="2" t="s">
        <v>54</v>
      </c>
      <c r="L39" s="2" t="s">
        <v>93</v>
      </c>
      <c r="P39" s="2" t="s">
        <v>55</v>
      </c>
      <c r="T39" s="2" t="s">
        <v>75</v>
      </c>
      <c r="V39" s="2" t="s">
        <v>68</v>
      </c>
    </row>
    <row r="40" spans="12:22" ht="12">
      <c r="L40" s="2" t="s">
        <v>94</v>
      </c>
      <c r="P40" s="2" t="s">
        <v>61</v>
      </c>
      <c r="T40" s="2" t="s">
        <v>76</v>
      </c>
      <c r="V40" s="2" t="s">
        <v>69</v>
      </c>
    </row>
    <row r="41" spans="12:22" ht="12">
      <c r="L41" s="2" t="s">
        <v>95</v>
      </c>
      <c r="V41" s="2" t="s">
        <v>70</v>
      </c>
    </row>
    <row r="42" spans="12:22" ht="12">
      <c r="L42" s="2" t="s">
        <v>89</v>
      </c>
      <c r="V42" s="2" t="s">
        <v>71</v>
      </c>
    </row>
    <row r="43" ht="12">
      <c r="L43" s="2" t="s">
        <v>90</v>
      </c>
    </row>
    <row r="44" spans="12:22" ht="12">
      <c r="L44" s="2" t="s">
        <v>64</v>
      </c>
      <c r="V44" s="26" t="s">
        <v>72</v>
      </c>
    </row>
    <row r="45" spans="12:22" ht="12">
      <c r="L45" s="2" t="s">
        <v>65</v>
      </c>
      <c r="V45" s="2" t="s">
        <v>73</v>
      </c>
    </row>
    <row r="46" ht="12">
      <c r="V46" s="2" t="s">
        <v>74</v>
      </c>
    </row>
  </sheetData>
  <mergeCells count="20">
    <mergeCell ref="C29:D29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34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9.503906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20" t="s">
        <v>56</v>
      </c>
      <c r="B2" s="3"/>
    </row>
    <row r="3" spans="1:27" ht="25.5" customHeight="1" thickBot="1">
      <c r="A3" s="20"/>
      <c r="B3" s="184" t="s">
        <v>83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  <c r="V3" s="2"/>
      <c r="X3" s="2"/>
      <c r="AA3" s="2"/>
    </row>
    <row r="4" spans="1:27" ht="19.5" customHeight="1" thickBot="1">
      <c r="A4" s="20"/>
      <c r="B4" s="39">
        <v>1</v>
      </c>
      <c r="C4" s="203">
        <v>38443</v>
      </c>
      <c r="D4" s="204"/>
      <c r="E4" s="204"/>
      <c r="F4" s="39">
        <v>2</v>
      </c>
      <c r="G4" s="203">
        <v>38473</v>
      </c>
      <c r="H4" s="204"/>
      <c r="I4" s="204"/>
      <c r="J4" s="39">
        <v>3</v>
      </c>
      <c r="K4" s="40" t="s">
        <v>139</v>
      </c>
      <c r="L4" s="41"/>
      <c r="M4" s="41"/>
      <c r="N4" s="42"/>
      <c r="AA4" s="2"/>
    </row>
    <row r="5" spans="1:27" ht="27.75" customHeight="1" thickBot="1">
      <c r="A5"/>
      <c r="B5" s="31"/>
      <c r="C5" s="31"/>
      <c r="D5" s="31"/>
      <c r="E5" s="31"/>
      <c r="F5" s="31"/>
      <c r="G5" s="31"/>
      <c r="H5" s="31"/>
      <c r="I5" s="32"/>
      <c r="J5" s="33"/>
      <c r="K5" s="33"/>
      <c r="L5" s="31"/>
      <c r="M5" s="31"/>
      <c r="N5" s="31"/>
      <c r="O5" s="31"/>
      <c r="P5" s="31"/>
      <c r="Q5" s="31"/>
      <c r="R5" s="31"/>
      <c r="S5" s="32"/>
      <c r="T5" s="33"/>
      <c r="U5" s="33"/>
      <c r="V5" s="31"/>
      <c r="W5" s="31"/>
      <c r="X5" s="33"/>
      <c r="Y5" s="33"/>
      <c r="Z5" s="33"/>
      <c r="AA5"/>
    </row>
    <row r="6" spans="1:27" ht="13.5" customHeight="1" thickBot="1">
      <c r="A6"/>
      <c r="B6" s="31"/>
      <c r="C6" s="31"/>
      <c r="D6" s="31"/>
      <c r="E6" s="35" t="s">
        <v>81</v>
      </c>
      <c r="F6" s="36"/>
      <c r="G6" s="37">
        <v>1</v>
      </c>
      <c r="H6" s="34"/>
      <c r="I6" s="34"/>
      <c r="J6" s="34"/>
      <c r="K6" s="34"/>
      <c r="L6" s="35" t="s">
        <v>81</v>
      </c>
      <c r="M6" s="36"/>
      <c r="N6" s="37">
        <v>3</v>
      </c>
      <c r="O6" s="31"/>
      <c r="P6" s="31"/>
      <c r="Q6" s="35" t="s">
        <v>81</v>
      </c>
      <c r="R6" s="36"/>
      <c r="S6" s="37">
        <v>3</v>
      </c>
      <c r="T6" s="38"/>
      <c r="U6" s="33"/>
      <c r="V6" s="35" t="s">
        <v>81</v>
      </c>
      <c r="W6" s="36"/>
      <c r="X6" s="36"/>
      <c r="Y6" s="37">
        <v>1</v>
      </c>
      <c r="Z6" s="33"/>
      <c r="AA6"/>
    </row>
    <row r="7" spans="1:27" ht="26.25" customHeight="1">
      <c r="A7" s="161" t="s">
        <v>6</v>
      </c>
      <c r="B7" s="181" t="s">
        <v>57</v>
      </c>
      <c r="C7" s="148" t="s">
        <v>0</v>
      </c>
      <c r="D7" s="140" t="s">
        <v>58</v>
      </c>
      <c r="E7" s="189" t="s">
        <v>59</v>
      </c>
      <c r="F7" s="190"/>
      <c r="G7" s="190"/>
      <c r="H7" s="190"/>
      <c r="I7" s="190"/>
      <c r="J7" s="190"/>
      <c r="K7" s="191"/>
      <c r="L7" s="192" t="s">
        <v>14</v>
      </c>
      <c r="M7" s="190"/>
      <c r="N7" s="190"/>
      <c r="O7" s="190"/>
      <c r="P7" s="193"/>
      <c r="Q7" s="189" t="s">
        <v>4</v>
      </c>
      <c r="R7" s="190"/>
      <c r="S7" s="190"/>
      <c r="T7" s="190"/>
      <c r="U7" s="191"/>
      <c r="V7" s="196" t="s">
        <v>12</v>
      </c>
      <c r="W7" s="197"/>
      <c r="X7" s="197"/>
      <c r="Y7" s="198"/>
      <c r="Z7" s="198"/>
      <c r="AA7" s="199"/>
    </row>
    <row r="8" spans="1:27" ht="15.75" customHeight="1">
      <c r="A8" s="146"/>
      <c r="B8" s="182"/>
      <c r="C8" s="145"/>
      <c r="D8" s="138"/>
      <c r="E8" s="177" t="s">
        <v>8</v>
      </c>
      <c r="F8" s="194" t="s">
        <v>13</v>
      </c>
      <c r="G8" s="178" t="s">
        <v>3</v>
      </c>
      <c r="H8" s="13"/>
      <c r="I8" s="178" t="s">
        <v>2</v>
      </c>
      <c r="J8" s="13"/>
      <c r="K8" s="205" t="s">
        <v>9</v>
      </c>
      <c r="L8" s="206" t="s">
        <v>1</v>
      </c>
      <c r="M8" s="13"/>
      <c r="N8" s="178" t="s">
        <v>2</v>
      </c>
      <c r="O8" s="13"/>
      <c r="P8" s="178" t="s">
        <v>9</v>
      </c>
      <c r="Q8" s="176" t="s">
        <v>5</v>
      </c>
      <c r="R8" s="13"/>
      <c r="S8" s="178" t="s">
        <v>2</v>
      </c>
      <c r="T8" s="13"/>
      <c r="U8" s="205" t="s">
        <v>9</v>
      </c>
      <c r="V8" s="209" t="s">
        <v>33</v>
      </c>
      <c r="W8" s="13"/>
      <c r="X8" s="207" t="s">
        <v>9</v>
      </c>
      <c r="Y8" s="200" t="s">
        <v>35</v>
      </c>
      <c r="Z8" s="201"/>
      <c r="AA8" s="202"/>
    </row>
    <row r="9" spans="1:27" ht="51.75" customHeight="1">
      <c r="A9" s="146"/>
      <c r="B9" s="183"/>
      <c r="C9" s="145"/>
      <c r="D9" s="138"/>
      <c r="E9" s="177"/>
      <c r="F9" s="195"/>
      <c r="G9" s="178"/>
      <c r="H9" s="17" t="s">
        <v>43</v>
      </c>
      <c r="I9" s="178"/>
      <c r="J9" s="18" t="s">
        <v>15</v>
      </c>
      <c r="K9" s="205"/>
      <c r="L9" s="206"/>
      <c r="M9" s="17" t="s">
        <v>43</v>
      </c>
      <c r="N9" s="178"/>
      <c r="O9" s="18" t="s">
        <v>15</v>
      </c>
      <c r="P9" s="178"/>
      <c r="Q9" s="177"/>
      <c r="R9" s="17" t="s">
        <v>43</v>
      </c>
      <c r="S9" s="179"/>
      <c r="T9" s="18" t="s">
        <v>15</v>
      </c>
      <c r="U9" s="205"/>
      <c r="V9" s="210"/>
      <c r="W9" s="12" t="s">
        <v>34</v>
      </c>
      <c r="X9" s="208"/>
      <c r="Y9" s="4" t="s">
        <v>33</v>
      </c>
      <c r="Z9" s="4" t="s">
        <v>34</v>
      </c>
      <c r="AA9" s="28" t="s">
        <v>9</v>
      </c>
    </row>
    <row r="10" spans="1:27" s="61" customFormat="1" ht="15" customHeight="1">
      <c r="A10" s="45">
        <v>17</v>
      </c>
      <c r="B10" s="46">
        <v>201</v>
      </c>
      <c r="C10" s="47" t="s">
        <v>119</v>
      </c>
      <c r="D10" s="48" t="s">
        <v>97</v>
      </c>
      <c r="E10" s="88">
        <v>30</v>
      </c>
      <c r="F10" s="95" t="s">
        <v>160</v>
      </c>
      <c r="G10" s="58">
        <v>83</v>
      </c>
      <c r="H10" s="58">
        <v>71</v>
      </c>
      <c r="I10" s="58">
        <v>1016</v>
      </c>
      <c r="J10" s="58">
        <v>248</v>
      </c>
      <c r="K10" s="89">
        <f>IF(G10=""," ",ROUND(J10/I10*100,1))</f>
        <v>24.4</v>
      </c>
      <c r="L10" s="90">
        <v>50</v>
      </c>
      <c r="M10" s="58">
        <v>45</v>
      </c>
      <c r="N10" s="58">
        <v>871</v>
      </c>
      <c r="O10" s="58">
        <v>252</v>
      </c>
      <c r="P10" s="89">
        <f>IF(L10=""," ",ROUND(O10/N10*100,1))</f>
        <v>28.9</v>
      </c>
      <c r="Q10" s="90">
        <v>6</v>
      </c>
      <c r="R10" s="58">
        <v>2</v>
      </c>
      <c r="S10" s="58">
        <v>56</v>
      </c>
      <c r="T10" s="58">
        <v>2</v>
      </c>
      <c r="U10" s="89">
        <f>IF(Q10=""," ",ROUND(T10/S10*100,1))</f>
        <v>3.6</v>
      </c>
      <c r="V10" s="47">
        <v>265</v>
      </c>
      <c r="W10" s="58">
        <v>14</v>
      </c>
      <c r="X10" s="91">
        <f>IF(V10=""," ",ROUND(W10/V10*100,1))</f>
        <v>5.3</v>
      </c>
      <c r="Y10" s="58">
        <v>176</v>
      </c>
      <c r="Z10" s="58">
        <v>1</v>
      </c>
      <c r="AA10" s="92">
        <f>IF(Y10=""," ",ROUND(Z10/Y10*100,1))</f>
        <v>0.6</v>
      </c>
    </row>
    <row r="11" spans="1:27" s="61" customFormat="1" ht="15" customHeight="1">
      <c r="A11" s="45">
        <v>17</v>
      </c>
      <c r="B11" s="46">
        <v>202</v>
      </c>
      <c r="C11" s="47" t="s">
        <v>119</v>
      </c>
      <c r="D11" s="48" t="s">
        <v>98</v>
      </c>
      <c r="E11" s="88">
        <v>25</v>
      </c>
      <c r="F11" s="58" t="s">
        <v>169</v>
      </c>
      <c r="G11" s="58">
        <v>66</v>
      </c>
      <c r="H11" s="58">
        <v>52</v>
      </c>
      <c r="I11" s="58">
        <v>1163</v>
      </c>
      <c r="J11" s="58">
        <v>274</v>
      </c>
      <c r="K11" s="89">
        <f aca="true" t="shared" si="0" ref="K11:K31">IF(G11=""," ",ROUND(J11/I11*100,1))</f>
        <v>23.6</v>
      </c>
      <c r="L11" s="94">
        <v>37</v>
      </c>
      <c r="M11" s="58">
        <v>30</v>
      </c>
      <c r="N11" s="58">
        <v>838</v>
      </c>
      <c r="O11" s="58">
        <v>178</v>
      </c>
      <c r="P11" s="89">
        <f>IF(L11=""," ",ROUND(O11/N11*100,1))</f>
        <v>21.2</v>
      </c>
      <c r="Q11" s="90">
        <v>5</v>
      </c>
      <c r="R11" s="58">
        <v>1</v>
      </c>
      <c r="S11" s="58">
        <v>65</v>
      </c>
      <c r="T11" s="58">
        <v>1</v>
      </c>
      <c r="U11" s="89">
        <f>IF(Q11=""," ",ROUND(T11/S11*100,1))</f>
        <v>1.5</v>
      </c>
      <c r="V11" s="47">
        <v>80</v>
      </c>
      <c r="W11" s="58">
        <v>4</v>
      </c>
      <c r="X11" s="91">
        <f>IF(V11=""," ",ROUND(W11/V11*100,1))</f>
        <v>5</v>
      </c>
      <c r="Y11" s="58">
        <v>80</v>
      </c>
      <c r="Z11" s="58">
        <v>4</v>
      </c>
      <c r="AA11" s="92">
        <f>IF(Y11=""," ",ROUND(Z11/Y11*100,1))</f>
        <v>5</v>
      </c>
    </row>
    <row r="12" spans="1:31" s="61" customFormat="1" ht="15" customHeight="1">
      <c r="A12" s="45">
        <v>17</v>
      </c>
      <c r="B12" s="46">
        <v>203</v>
      </c>
      <c r="C12" s="47" t="s">
        <v>119</v>
      </c>
      <c r="D12" s="49" t="s">
        <v>99</v>
      </c>
      <c r="E12" s="88">
        <v>30</v>
      </c>
      <c r="F12" s="58" t="s">
        <v>126</v>
      </c>
      <c r="G12" s="58">
        <v>66</v>
      </c>
      <c r="H12" s="58">
        <v>66</v>
      </c>
      <c r="I12" s="58">
        <v>854</v>
      </c>
      <c r="J12" s="58">
        <v>263</v>
      </c>
      <c r="K12" s="89">
        <f t="shared" si="0"/>
        <v>30.8</v>
      </c>
      <c r="L12" s="90">
        <v>35</v>
      </c>
      <c r="M12" s="58">
        <v>35</v>
      </c>
      <c r="N12" s="58">
        <v>453</v>
      </c>
      <c r="O12" s="58">
        <v>140</v>
      </c>
      <c r="P12" s="89">
        <f aca="true" t="shared" si="1" ref="P12:P31">IF(L12=""," ",ROUND(O12/N12*100,1))</f>
        <v>30.9</v>
      </c>
      <c r="Q12" s="90">
        <v>6</v>
      </c>
      <c r="R12" s="58">
        <v>5</v>
      </c>
      <c r="S12" s="58">
        <v>44</v>
      </c>
      <c r="T12" s="58">
        <v>8</v>
      </c>
      <c r="U12" s="89">
        <f aca="true" t="shared" si="2" ref="U12:U31">IF(Q12=""," ",ROUND(T12/S12*100,1))</f>
        <v>18.2</v>
      </c>
      <c r="V12" s="47">
        <v>345</v>
      </c>
      <c r="W12" s="58">
        <v>69</v>
      </c>
      <c r="X12" s="91">
        <f aca="true" t="shared" si="3" ref="X12:X31">IF(V12=0," ",ROUND(W12/V12*100,1))</f>
        <v>20</v>
      </c>
      <c r="Y12" s="58">
        <v>235</v>
      </c>
      <c r="Z12" s="58">
        <v>33</v>
      </c>
      <c r="AA12" s="92">
        <f aca="true" t="shared" si="4" ref="AA12:AA31">IF(Y12=0," ",ROUND(Z12/Y12*100,1))</f>
        <v>14</v>
      </c>
      <c r="AB12" s="174"/>
      <c r="AC12" s="175"/>
      <c r="AD12" s="175"/>
      <c r="AE12" s="175"/>
    </row>
    <row r="13" spans="1:27" s="61" customFormat="1" ht="15" customHeight="1">
      <c r="A13" s="45">
        <v>17</v>
      </c>
      <c r="B13" s="46">
        <v>204</v>
      </c>
      <c r="C13" s="47" t="s">
        <v>119</v>
      </c>
      <c r="D13" s="49" t="s">
        <v>100</v>
      </c>
      <c r="E13" s="47">
        <v>40</v>
      </c>
      <c r="F13" s="58" t="s">
        <v>138</v>
      </c>
      <c r="G13" s="58">
        <v>36</v>
      </c>
      <c r="H13" s="58">
        <v>29</v>
      </c>
      <c r="I13" s="58">
        <v>340</v>
      </c>
      <c r="J13" s="58">
        <v>70</v>
      </c>
      <c r="K13" s="89">
        <f t="shared" si="0"/>
        <v>20.6</v>
      </c>
      <c r="L13" s="90">
        <v>27</v>
      </c>
      <c r="M13" s="58">
        <v>23</v>
      </c>
      <c r="N13" s="58">
        <v>262</v>
      </c>
      <c r="O13" s="58">
        <v>61</v>
      </c>
      <c r="P13" s="89">
        <f t="shared" si="1"/>
        <v>23.3</v>
      </c>
      <c r="Q13" s="90">
        <v>6</v>
      </c>
      <c r="R13" s="58">
        <v>3</v>
      </c>
      <c r="S13" s="58">
        <v>40</v>
      </c>
      <c r="T13" s="58">
        <v>3</v>
      </c>
      <c r="U13" s="89">
        <f t="shared" si="2"/>
        <v>7.5</v>
      </c>
      <c r="V13" s="47">
        <v>77</v>
      </c>
      <c r="W13" s="58">
        <v>17</v>
      </c>
      <c r="X13" s="91">
        <f t="shared" si="3"/>
        <v>22.1</v>
      </c>
      <c r="Y13" s="58">
        <v>42</v>
      </c>
      <c r="Z13" s="58">
        <v>1</v>
      </c>
      <c r="AA13" s="92">
        <f t="shared" si="4"/>
        <v>2.4</v>
      </c>
    </row>
    <row r="14" spans="1:27" s="61" customFormat="1" ht="15" customHeight="1">
      <c r="A14" s="45">
        <v>17</v>
      </c>
      <c r="B14" s="46">
        <v>205</v>
      </c>
      <c r="C14" s="47" t="s">
        <v>119</v>
      </c>
      <c r="D14" s="49" t="s">
        <v>101</v>
      </c>
      <c r="E14" s="47">
        <v>25</v>
      </c>
      <c r="F14" s="58" t="s">
        <v>135</v>
      </c>
      <c r="G14" s="58">
        <v>14</v>
      </c>
      <c r="H14" s="58">
        <v>11</v>
      </c>
      <c r="I14" s="58">
        <v>166</v>
      </c>
      <c r="J14" s="58">
        <v>25</v>
      </c>
      <c r="K14" s="89">
        <f t="shared" si="0"/>
        <v>15.1</v>
      </c>
      <c r="L14" s="90">
        <v>13</v>
      </c>
      <c r="M14" s="58">
        <v>10</v>
      </c>
      <c r="N14" s="58">
        <v>151</v>
      </c>
      <c r="O14" s="58">
        <v>21</v>
      </c>
      <c r="P14" s="89">
        <f t="shared" si="1"/>
        <v>13.9</v>
      </c>
      <c r="Q14" s="90">
        <v>6</v>
      </c>
      <c r="R14" s="58">
        <v>1</v>
      </c>
      <c r="S14" s="58">
        <v>37</v>
      </c>
      <c r="T14" s="58">
        <v>1</v>
      </c>
      <c r="U14" s="89">
        <f t="shared" si="2"/>
        <v>2.7</v>
      </c>
      <c r="V14" s="47">
        <v>29</v>
      </c>
      <c r="W14" s="58">
        <v>3</v>
      </c>
      <c r="X14" s="91">
        <f t="shared" si="3"/>
        <v>10.3</v>
      </c>
      <c r="Y14" s="58">
        <v>26</v>
      </c>
      <c r="Z14" s="58">
        <v>3</v>
      </c>
      <c r="AA14" s="92">
        <f t="shared" si="4"/>
        <v>11.5</v>
      </c>
    </row>
    <row r="15" spans="1:27" s="61" customFormat="1" ht="15" customHeight="1">
      <c r="A15" s="45">
        <v>17</v>
      </c>
      <c r="B15" s="46">
        <v>206</v>
      </c>
      <c r="C15" s="47" t="s">
        <v>119</v>
      </c>
      <c r="D15" s="49" t="s">
        <v>102</v>
      </c>
      <c r="E15" s="47">
        <v>30</v>
      </c>
      <c r="F15" s="58" t="s">
        <v>84</v>
      </c>
      <c r="G15" s="58">
        <v>22</v>
      </c>
      <c r="H15" s="58">
        <v>19</v>
      </c>
      <c r="I15" s="58">
        <v>220</v>
      </c>
      <c r="J15" s="58">
        <v>64</v>
      </c>
      <c r="K15" s="89">
        <f t="shared" si="0"/>
        <v>29.1</v>
      </c>
      <c r="L15" s="90">
        <v>21</v>
      </c>
      <c r="M15" s="58">
        <v>17</v>
      </c>
      <c r="N15" s="58">
        <v>195</v>
      </c>
      <c r="O15" s="58">
        <v>55</v>
      </c>
      <c r="P15" s="89">
        <f t="shared" si="1"/>
        <v>28.2</v>
      </c>
      <c r="Q15" s="90">
        <v>6</v>
      </c>
      <c r="R15" s="58">
        <v>4</v>
      </c>
      <c r="S15" s="58">
        <v>38</v>
      </c>
      <c r="T15" s="58">
        <v>6</v>
      </c>
      <c r="U15" s="89">
        <f t="shared" si="2"/>
        <v>15.8</v>
      </c>
      <c r="V15" s="47">
        <v>56</v>
      </c>
      <c r="W15" s="58">
        <v>0</v>
      </c>
      <c r="X15" s="91">
        <f t="shared" si="3"/>
        <v>0</v>
      </c>
      <c r="Y15" s="58">
        <v>50</v>
      </c>
      <c r="Z15" s="58">
        <v>0</v>
      </c>
      <c r="AA15" s="92">
        <f t="shared" si="4"/>
        <v>0</v>
      </c>
    </row>
    <row r="16" spans="1:27" s="61" customFormat="1" ht="15" customHeight="1">
      <c r="A16" s="45">
        <v>17</v>
      </c>
      <c r="B16" s="46">
        <v>207</v>
      </c>
      <c r="C16" s="47" t="s">
        <v>119</v>
      </c>
      <c r="D16" s="49" t="s">
        <v>103</v>
      </c>
      <c r="E16" s="88">
        <v>30</v>
      </c>
      <c r="F16" s="58" t="s">
        <v>126</v>
      </c>
      <c r="G16" s="58">
        <v>33</v>
      </c>
      <c r="H16" s="58">
        <v>30</v>
      </c>
      <c r="I16" s="58">
        <v>626</v>
      </c>
      <c r="J16" s="58">
        <v>176</v>
      </c>
      <c r="K16" s="89">
        <f t="shared" si="0"/>
        <v>28.1</v>
      </c>
      <c r="L16" s="90">
        <v>18</v>
      </c>
      <c r="M16" s="58">
        <v>17</v>
      </c>
      <c r="N16" s="58">
        <v>361</v>
      </c>
      <c r="O16" s="58">
        <v>95</v>
      </c>
      <c r="P16" s="89">
        <f t="shared" si="1"/>
        <v>26.3</v>
      </c>
      <c r="Q16" s="90">
        <v>5</v>
      </c>
      <c r="R16" s="58">
        <v>1</v>
      </c>
      <c r="S16" s="58">
        <v>39</v>
      </c>
      <c r="T16" s="58">
        <v>3</v>
      </c>
      <c r="U16" s="89">
        <f t="shared" si="2"/>
        <v>7.7</v>
      </c>
      <c r="V16" s="47">
        <v>22</v>
      </c>
      <c r="W16" s="58">
        <v>2</v>
      </c>
      <c r="X16" s="91">
        <f t="shared" si="3"/>
        <v>9.1</v>
      </c>
      <c r="Y16" s="58">
        <v>21</v>
      </c>
      <c r="Z16" s="58">
        <v>2</v>
      </c>
      <c r="AA16" s="92">
        <f t="shared" si="4"/>
        <v>9.5</v>
      </c>
    </row>
    <row r="17" spans="1:27" s="61" customFormat="1" ht="15" customHeight="1">
      <c r="A17" s="45">
        <v>17</v>
      </c>
      <c r="B17" s="46">
        <v>209</v>
      </c>
      <c r="C17" s="47" t="s">
        <v>119</v>
      </c>
      <c r="D17" s="49" t="s">
        <v>104</v>
      </c>
      <c r="E17" s="47"/>
      <c r="F17" s="58"/>
      <c r="G17" s="58"/>
      <c r="H17" s="58"/>
      <c r="I17" s="58"/>
      <c r="J17" s="58"/>
      <c r="K17" s="89" t="str">
        <f t="shared" si="0"/>
        <v> </v>
      </c>
      <c r="L17" s="90">
        <v>22</v>
      </c>
      <c r="M17" s="58">
        <v>12</v>
      </c>
      <c r="N17" s="58">
        <v>403</v>
      </c>
      <c r="O17" s="58">
        <v>39</v>
      </c>
      <c r="P17" s="89">
        <f t="shared" si="1"/>
        <v>9.7</v>
      </c>
      <c r="Q17" s="90">
        <v>6</v>
      </c>
      <c r="R17" s="58">
        <v>2</v>
      </c>
      <c r="S17" s="58">
        <v>40</v>
      </c>
      <c r="T17" s="58">
        <v>2</v>
      </c>
      <c r="U17" s="89">
        <f t="shared" si="2"/>
        <v>5</v>
      </c>
      <c r="V17" s="47">
        <v>59</v>
      </c>
      <c r="W17" s="58">
        <v>0</v>
      </c>
      <c r="X17" s="91">
        <f t="shared" si="3"/>
        <v>0</v>
      </c>
      <c r="Y17" s="58">
        <v>51</v>
      </c>
      <c r="Z17" s="58">
        <v>0</v>
      </c>
      <c r="AA17" s="92">
        <f t="shared" si="4"/>
        <v>0</v>
      </c>
    </row>
    <row r="18" spans="1:33" s="61" customFormat="1" ht="15" customHeight="1">
      <c r="A18" s="45">
        <v>17</v>
      </c>
      <c r="B18" s="46">
        <v>210</v>
      </c>
      <c r="C18" s="47" t="s">
        <v>119</v>
      </c>
      <c r="D18" s="49" t="s">
        <v>105</v>
      </c>
      <c r="E18" s="47">
        <v>40</v>
      </c>
      <c r="F18" s="58" t="s">
        <v>154</v>
      </c>
      <c r="G18" s="58">
        <v>38</v>
      </c>
      <c r="H18" s="58">
        <v>32</v>
      </c>
      <c r="I18" s="58">
        <v>771</v>
      </c>
      <c r="J18" s="58">
        <v>205</v>
      </c>
      <c r="K18" s="89">
        <f t="shared" si="0"/>
        <v>26.6</v>
      </c>
      <c r="L18" s="90">
        <v>22</v>
      </c>
      <c r="M18" s="58">
        <v>20</v>
      </c>
      <c r="N18" s="58">
        <v>537</v>
      </c>
      <c r="O18" s="58">
        <v>128</v>
      </c>
      <c r="P18" s="89">
        <f t="shared" si="1"/>
        <v>23.8</v>
      </c>
      <c r="Q18" s="90">
        <v>6</v>
      </c>
      <c r="R18" s="58">
        <v>2</v>
      </c>
      <c r="S18" s="58">
        <v>47</v>
      </c>
      <c r="T18" s="58">
        <v>2</v>
      </c>
      <c r="U18" s="89">
        <f t="shared" si="2"/>
        <v>4.3</v>
      </c>
      <c r="V18" s="47">
        <v>153</v>
      </c>
      <c r="W18" s="58">
        <v>20</v>
      </c>
      <c r="X18" s="91">
        <f t="shared" si="3"/>
        <v>13.1</v>
      </c>
      <c r="Y18" s="58">
        <v>134</v>
      </c>
      <c r="Z18" s="58">
        <v>11</v>
      </c>
      <c r="AA18" s="92">
        <f t="shared" si="4"/>
        <v>8.2</v>
      </c>
      <c r="AB18" s="172"/>
      <c r="AC18" s="173"/>
      <c r="AD18" s="173"/>
      <c r="AE18" s="173"/>
      <c r="AF18" s="93"/>
      <c r="AG18" s="93"/>
    </row>
    <row r="19" spans="1:33" s="61" customFormat="1" ht="15" customHeight="1">
      <c r="A19" s="45">
        <v>17</v>
      </c>
      <c r="B19" s="46">
        <v>211</v>
      </c>
      <c r="C19" s="47" t="s">
        <v>119</v>
      </c>
      <c r="D19" s="49" t="s">
        <v>106</v>
      </c>
      <c r="E19" s="47"/>
      <c r="F19" s="58"/>
      <c r="G19" s="58"/>
      <c r="H19" s="58"/>
      <c r="I19" s="58"/>
      <c r="J19" s="58"/>
      <c r="K19" s="89" t="str">
        <f t="shared" si="0"/>
        <v> </v>
      </c>
      <c r="L19" s="94">
        <v>6</v>
      </c>
      <c r="M19" s="95">
        <v>6</v>
      </c>
      <c r="N19" s="95">
        <v>90</v>
      </c>
      <c r="O19" s="96">
        <v>38</v>
      </c>
      <c r="P19" s="89">
        <f t="shared" si="1"/>
        <v>42.2</v>
      </c>
      <c r="Q19" s="90">
        <v>6</v>
      </c>
      <c r="R19" s="58">
        <v>3</v>
      </c>
      <c r="S19" s="58">
        <v>43</v>
      </c>
      <c r="T19" s="58">
        <v>4</v>
      </c>
      <c r="U19" s="89">
        <f t="shared" si="2"/>
        <v>9.3</v>
      </c>
      <c r="V19" s="47">
        <v>56</v>
      </c>
      <c r="W19" s="58">
        <v>0</v>
      </c>
      <c r="X19" s="91">
        <f t="shared" si="3"/>
        <v>0</v>
      </c>
      <c r="Y19" s="58">
        <v>53</v>
      </c>
      <c r="Z19" s="58">
        <v>0</v>
      </c>
      <c r="AA19" s="92">
        <f t="shared" si="4"/>
        <v>0</v>
      </c>
      <c r="AB19" s="172"/>
      <c r="AC19" s="180"/>
      <c r="AD19" s="180"/>
      <c r="AE19" s="180"/>
      <c r="AF19" s="97"/>
      <c r="AG19" s="97"/>
    </row>
    <row r="20" spans="1:27" s="61" customFormat="1" ht="15" customHeight="1">
      <c r="A20" s="45">
        <v>17</v>
      </c>
      <c r="B20" s="46">
        <v>301</v>
      </c>
      <c r="C20" s="47" t="s">
        <v>119</v>
      </c>
      <c r="D20" s="49" t="s">
        <v>107</v>
      </c>
      <c r="E20" s="47"/>
      <c r="F20" s="58"/>
      <c r="G20" s="58"/>
      <c r="H20" s="58"/>
      <c r="I20" s="58"/>
      <c r="J20" s="58"/>
      <c r="K20" s="89" t="str">
        <f t="shared" si="0"/>
        <v> </v>
      </c>
      <c r="L20" s="90">
        <v>17</v>
      </c>
      <c r="M20" s="58">
        <v>14</v>
      </c>
      <c r="N20" s="58">
        <v>166</v>
      </c>
      <c r="O20" s="58">
        <v>24</v>
      </c>
      <c r="P20" s="89">
        <f t="shared" si="1"/>
        <v>14.5</v>
      </c>
      <c r="Q20" s="90">
        <v>6</v>
      </c>
      <c r="R20" s="58">
        <v>3</v>
      </c>
      <c r="S20" s="58">
        <v>32</v>
      </c>
      <c r="T20" s="58">
        <v>5</v>
      </c>
      <c r="U20" s="89">
        <f t="shared" si="2"/>
        <v>15.6</v>
      </c>
      <c r="V20" s="47">
        <v>22</v>
      </c>
      <c r="W20" s="58">
        <v>0</v>
      </c>
      <c r="X20" s="91">
        <f t="shared" si="3"/>
        <v>0</v>
      </c>
      <c r="Y20" s="58">
        <v>16</v>
      </c>
      <c r="Z20" s="58">
        <v>0</v>
      </c>
      <c r="AA20" s="92">
        <f t="shared" si="4"/>
        <v>0</v>
      </c>
    </row>
    <row r="21" spans="1:27" s="61" customFormat="1" ht="15" customHeight="1">
      <c r="A21" s="45">
        <v>17</v>
      </c>
      <c r="B21" s="46">
        <v>324</v>
      </c>
      <c r="C21" s="47" t="s">
        <v>119</v>
      </c>
      <c r="D21" s="49" t="s">
        <v>108</v>
      </c>
      <c r="E21" s="47"/>
      <c r="F21" s="58"/>
      <c r="G21" s="58"/>
      <c r="H21" s="58"/>
      <c r="I21" s="58"/>
      <c r="J21" s="58"/>
      <c r="K21" s="89" t="str">
        <f t="shared" si="0"/>
        <v> </v>
      </c>
      <c r="L21" s="90">
        <v>6</v>
      </c>
      <c r="M21" s="58">
        <v>3</v>
      </c>
      <c r="N21" s="58">
        <v>62</v>
      </c>
      <c r="O21" s="58">
        <v>16</v>
      </c>
      <c r="P21" s="89">
        <f t="shared" si="1"/>
        <v>25.8</v>
      </c>
      <c r="Q21" s="90">
        <v>5</v>
      </c>
      <c r="R21" s="58">
        <v>1</v>
      </c>
      <c r="S21" s="58">
        <v>28</v>
      </c>
      <c r="T21" s="58">
        <v>1</v>
      </c>
      <c r="U21" s="89">
        <f t="shared" si="2"/>
        <v>3.6</v>
      </c>
      <c r="V21" s="47">
        <v>10</v>
      </c>
      <c r="W21" s="58">
        <v>0</v>
      </c>
      <c r="X21" s="91">
        <f t="shared" si="3"/>
        <v>0</v>
      </c>
      <c r="Y21" s="58">
        <v>10</v>
      </c>
      <c r="Z21" s="58">
        <v>0</v>
      </c>
      <c r="AA21" s="92">
        <f t="shared" si="4"/>
        <v>0</v>
      </c>
    </row>
    <row r="22" spans="1:27" s="61" customFormat="1" ht="15" customHeight="1">
      <c r="A22" s="45">
        <v>17</v>
      </c>
      <c r="B22" s="46">
        <v>344</v>
      </c>
      <c r="C22" s="47" t="s">
        <v>119</v>
      </c>
      <c r="D22" s="49" t="s">
        <v>109</v>
      </c>
      <c r="E22" s="47">
        <v>30</v>
      </c>
      <c r="F22" s="58" t="s">
        <v>138</v>
      </c>
      <c r="G22" s="95">
        <v>25</v>
      </c>
      <c r="H22" s="95">
        <v>22</v>
      </c>
      <c r="I22" s="95">
        <v>274</v>
      </c>
      <c r="J22" s="95">
        <v>71</v>
      </c>
      <c r="K22" s="89">
        <f t="shared" si="0"/>
        <v>25.9</v>
      </c>
      <c r="L22" s="90">
        <v>18</v>
      </c>
      <c r="M22" s="58">
        <v>15</v>
      </c>
      <c r="N22" s="58">
        <v>181</v>
      </c>
      <c r="O22" s="58">
        <v>43</v>
      </c>
      <c r="P22" s="89">
        <f t="shared" si="1"/>
        <v>23.8</v>
      </c>
      <c r="Q22" s="90">
        <v>6</v>
      </c>
      <c r="R22" s="58">
        <v>2</v>
      </c>
      <c r="S22" s="58">
        <v>35</v>
      </c>
      <c r="T22" s="58">
        <v>2</v>
      </c>
      <c r="U22" s="89">
        <f t="shared" si="2"/>
        <v>5.7</v>
      </c>
      <c r="V22" s="47">
        <v>41</v>
      </c>
      <c r="W22" s="58">
        <v>11</v>
      </c>
      <c r="X22" s="91">
        <f t="shared" si="3"/>
        <v>26.8</v>
      </c>
      <c r="Y22" s="58">
        <v>41</v>
      </c>
      <c r="Z22" s="58">
        <v>11</v>
      </c>
      <c r="AA22" s="92">
        <f t="shared" si="4"/>
        <v>26.8</v>
      </c>
    </row>
    <row r="23" spans="1:27" s="61" customFormat="1" ht="15" customHeight="1">
      <c r="A23" s="45">
        <v>17</v>
      </c>
      <c r="B23" s="46">
        <v>361</v>
      </c>
      <c r="C23" s="47" t="s">
        <v>119</v>
      </c>
      <c r="D23" s="49" t="s">
        <v>110</v>
      </c>
      <c r="E23" s="47">
        <v>30</v>
      </c>
      <c r="F23" s="58" t="s">
        <v>160</v>
      </c>
      <c r="G23" s="58">
        <v>18</v>
      </c>
      <c r="H23" s="58">
        <v>10</v>
      </c>
      <c r="I23" s="58">
        <v>217</v>
      </c>
      <c r="J23" s="58">
        <v>27</v>
      </c>
      <c r="K23" s="89">
        <f t="shared" si="0"/>
        <v>12.4</v>
      </c>
      <c r="L23" s="90">
        <v>17</v>
      </c>
      <c r="M23" s="58">
        <v>10</v>
      </c>
      <c r="N23" s="58">
        <v>207</v>
      </c>
      <c r="O23" s="58">
        <v>27</v>
      </c>
      <c r="P23" s="89">
        <f t="shared" si="1"/>
        <v>13</v>
      </c>
      <c r="Q23" s="90">
        <v>6</v>
      </c>
      <c r="R23" s="58">
        <v>3</v>
      </c>
      <c r="S23" s="58">
        <v>39</v>
      </c>
      <c r="T23" s="58">
        <v>3</v>
      </c>
      <c r="U23" s="89">
        <f t="shared" si="2"/>
        <v>7.7</v>
      </c>
      <c r="V23" s="47">
        <v>32</v>
      </c>
      <c r="W23" s="58">
        <v>0</v>
      </c>
      <c r="X23" s="91">
        <f t="shared" si="3"/>
        <v>0</v>
      </c>
      <c r="Y23" s="58">
        <v>23</v>
      </c>
      <c r="Z23" s="58">
        <v>0</v>
      </c>
      <c r="AA23" s="92">
        <f t="shared" si="4"/>
        <v>0</v>
      </c>
    </row>
    <row r="24" spans="1:27" s="61" customFormat="1" ht="15" customHeight="1">
      <c r="A24" s="45">
        <v>17</v>
      </c>
      <c r="B24" s="46">
        <v>365</v>
      </c>
      <c r="C24" s="47" t="s">
        <v>119</v>
      </c>
      <c r="D24" s="49" t="s">
        <v>111</v>
      </c>
      <c r="E24" s="47"/>
      <c r="F24" s="58"/>
      <c r="G24" s="58"/>
      <c r="H24" s="58"/>
      <c r="I24" s="58"/>
      <c r="J24" s="58"/>
      <c r="K24" s="89" t="str">
        <f t="shared" si="0"/>
        <v> </v>
      </c>
      <c r="L24" s="90">
        <v>23</v>
      </c>
      <c r="M24" s="58">
        <v>18</v>
      </c>
      <c r="N24" s="58">
        <v>280</v>
      </c>
      <c r="O24" s="58">
        <v>57</v>
      </c>
      <c r="P24" s="89">
        <f t="shared" si="1"/>
        <v>20.4</v>
      </c>
      <c r="Q24" s="90">
        <v>6</v>
      </c>
      <c r="R24" s="58">
        <v>2</v>
      </c>
      <c r="S24" s="58">
        <v>36</v>
      </c>
      <c r="T24" s="58">
        <v>3</v>
      </c>
      <c r="U24" s="89">
        <f t="shared" si="2"/>
        <v>8.3</v>
      </c>
      <c r="V24" s="47">
        <v>20</v>
      </c>
      <c r="W24" s="58">
        <v>0</v>
      </c>
      <c r="X24" s="91">
        <f t="shared" si="3"/>
        <v>0</v>
      </c>
      <c r="Y24" s="58">
        <v>18</v>
      </c>
      <c r="Z24" s="58">
        <v>0</v>
      </c>
      <c r="AA24" s="92">
        <f t="shared" si="4"/>
        <v>0</v>
      </c>
    </row>
    <row r="25" spans="1:27" s="61" customFormat="1" ht="15" customHeight="1">
      <c r="A25" s="45">
        <v>17</v>
      </c>
      <c r="B25" s="46">
        <v>382</v>
      </c>
      <c r="C25" s="47" t="s">
        <v>119</v>
      </c>
      <c r="D25" s="49" t="s">
        <v>112</v>
      </c>
      <c r="E25" s="47">
        <v>20</v>
      </c>
      <c r="F25" s="58" t="s">
        <v>126</v>
      </c>
      <c r="G25" s="58">
        <v>26</v>
      </c>
      <c r="H25" s="58">
        <v>11</v>
      </c>
      <c r="I25" s="58">
        <v>246</v>
      </c>
      <c r="J25" s="58">
        <v>24</v>
      </c>
      <c r="K25" s="89">
        <f t="shared" si="0"/>
        <v>9.8</v>
      </c>
      <c r="L25" s="90">
        <v>21</v>
      </c>
      <c r="M25" s="58">
        <v>10</v>
      </c>
      <c r="N25" s="58">
        <v>220</v>
      </c>
      <c r="O25" s="58">
        <v>23</v>
      </c>
      <c r="P25" s="89">
        <f t="shared" si="1"/>
        <v>10.5</v>
      </c>
      <c r="Q25" s="90">
        <v>6</v>
      </c>
      <c r="R25" s="58">
        <v>0</v>
      </c>
      <c r="S25" s="58">
        <v>34</v>
      </c>
      <c r="T25" s="58">
        <v>0</v>
      </c>
      <c r="U25" s="89">
        <f t="shared" si="2"/>
        <v>0</v>
      </c>
      <c r="V25" s="47">
        <v>18</v>
      </c>
      <c r="W25" s="95">
        <v>1</v>
      </c>
      <c r="X25" s="91">
        <f t="shared" si="3"/>
        <v>5.6</v>
      </c>
      <c r="Y25" s="58">
        <v>17</v>
      </c>
      <c r="Z25" s="58">
        <v>1</v>
      </c>
      <c r="AA25" s="92">
        <f t="shared" si="4"/>
        <v>5.9</v>
      </c>
    </row>
    <row r="26" spans="1:27" s="61" customFormat="1" ht="15" customHeight="1">
      <c r="A26" s="45">
        <v>17</v>
      </c>
      <c r="B26" s="46">
        <v>384</v>
      </c>
      <c r="C26" s="47" t="s">
        <v>119</v>
      </c>
      <c r="D26" s="49" t="s">
        <v>113</v>
      </c>
      <c r="E26" s="47"/>
      <c r="F26" s="58"/>
      <c r="G26" s="58"/>
      <c r="H26" s="58"/>
      <c r="I26" s="58"/>
      <c r="J26" s="58"/>
      <c r="K26" s="89" t="str">
        <f t="shared" si="0"/>
        <v> </v>
      </c>
      <c r="L26" s="90">
        <v>15</v>
      </c>
      <c r="M26" s="58">
        <v>10</v>
      </c>
      <c r="N26" s="58">
        <v>182</v>
      </c>
      <c r="O26" s="58">
        <v>26</v>
      </c>
      <c r="P26" s="89">
        <f t="shared" si="1"/>
        <v>14.3</v>
      </c>
      <c r="Q26" s="90">
        <v>5</v>
      </c>
      <c r="R26" s="58">
        <v>2</v>
      </c>
      <c r="S26" s="58">
        <v>34</v>
      </c>
      <c r="T26" s="58">
        <v>2</v>
      </c>
      <c r="U26" s="89">
        <f t="shared" si="2"/>
        <v>5.9</v>
      </c>
      <c r="V26" s="47">
        <v>30</v>
      </c>
      <c r="W26" s="58">
        <v>0</v>
      </c>
      <c r="X26" s="91">
        <f t="shared" si="3"/>
        <v>0</v>
      </c>
      <c r="Y26" s="58">
        <v>30</v>
      </c>
      <c r="Z26" s="58">
        <v>0</v>
      </c>
      <c r="AA26" s="92">
        <f t="shared" si="4"/>
        <v>0</v>
      </c>
    </row>
    <row r="27" spans="1:27" s="61" customFormat="1" ht="15" customHeight="1">
      <c r="A27" s="45">
        <v>17</v>
      </c>
      <c r="B27" s="46">
        <v>386</v>
      </c>
      <c r="C27" s="47" t="s">
        <v>119</v>
      </c>
      <c r="D27" s="137" t="s">
        <v>114</v>
      </c>
      <c r="E27" s="47"/>
      <c r="F27" s="58"/>
      <c r="G27" s="58"/>
      <c r="H27" s="58"/>
      <c r="I27" s="58"/>
      <c r="J27" s="58"/>
      <c r="K27" s="89" t="str">
        <f t="shared" si="0"/>
        <v> </v>
      </c>
      <c r="L27" s="90">
        <v>7</v>
      </c>
      <c r="M27" s="58">
        <v>6</v>
      </c>
      <c r="N27" s="58">
        <v>97</v>
      </c>
      <c r="O27" s="58">
        <v>29</v>
      </c>
      <c r="P27" s="89">
        <f t="shared" si="1"/>
        <v>29.9</v>
      </c>
      <c r="Q27" s="90">
        <v>5</v>
      </c>
      <c r="R27" s="58">
        <v>1</v>
      </c>
      <c r="S27" s="58">
        <v>39</v>
      </c>
      <c r="T27" s="58">
        <v>1</v>
      </c>
      <c r="U27" s="89">
        <f t="shared" si="2"/>
        <v>2.6</v>
      </c>
      <c r="V27" s="47">
        <v>30</v>
      </c>
      <c r="W27" s="58">
        <v>4</v>
      </c>
      <c r="X27" s="91">
        <f t="shared" si="3"/>
        <v>13.3</v>
      </c>
      <c r="Y27" s="58">
        <v>23</v>
      </c>
      <c r="Z27" s="58">
        <v>2</v>
      </c>
      <c r="AA27" s="92">
        <f t="shared" si="4"/>
        <v>8.7</v>
      </c>
    </row>
    <row r="28" spans="1:33" s="61" customFormat="1" ht="15" customHeight="1">
      <c r="A28" s="45">
        <v>17</v>
      </c>
      <c r="B28" s="46">
        <v>407</v>
      </c>
      <c r="C28" s="47" t="s">
        <v>119</v>
      </c>
      <c r="D28" s="49" t="s">
        <v>115</v>
      </c>
      <c r="E28" s="47"/>
      <c r="F28" s="58"/>
      <c r="G28" s="58"/>
      <c r="H28" s="58"/>
      <c r="I28" s="58"/>
      <c r="J28" s="58"/>
      <c r="K28" s="89" t="str">
        <f t="shared" si="0"/>
        <v> </v>
      </c>
      <c r="L28" s="90">
        <v>7</v>
      </c>
      <c r="M28" s="58">
        <v>6</v>
      </c>
      <c r="N28" s="58">
        <v>140</v>
      </c>
      <c r="O28" s="58">
        <v>27</v>
      </c>
      <c r="P28" s="89">
        <f t="shared" si="1"/>
        <v>19.3</v>
      </c>
      <c r="Q28" s="90">
        <v>5</v>
      </c>
      <c r="R28" s="58">
        <v>1</v>
      </c>
      <c r="S28" s="58">
        <v>56</v>
      </c>
      <c r="T28" s="58">
        <v>2</v>
      </c>
      <c r="U28" s="89">
        <f t="shared" si="2"/>
        <v>3.6</v>
      </c>
      <c r="V28" s="47">
        <v>30</v>
      </c>
      <c r="W28" s="58">
        <v>1</v>
      </c>
      <c r="X28" s="91">
        <f t="shared" si="3"/>
        <v>3.3</v>
      </c>
      <c r="Y28" s="58">
        <v>29</v>
      </c>
      <c r="Z28" s="58">
        <v>1</v>
      </c>
      <c r="AA28" s="92">
        <f t="shared" si="4"/>
        <v>3.4</v>
      </c>
      <c r="AB28" s="172"/>
      <c r="AC28" s="173"/>
      <c r="AD28" s="173"/>
      <c r="AE28" s="173"/>
      <c r="AF28" s="97"/>
      <c r="AG28" s="97"/>
    </row>
    <row r="29" spans="1:27" s="61" customFormat="1" ht="15" customHeight="1">
      <c r="A29" s="45">
        <v>17</v>
      </c>
      <c r="B29" s="46">
        <v>461</v>
      </c>
      <c r="C29" s="47" t="s">
        <v>119</v>
      </c>
      <c r="D29" s="49" t="s">
        <v>116</v>
      </c>
      <c r="E29" s="47"/>
      <c r="F29" s="58"/>
      <c r="G29" s="58"/>
      <c r="H29" s="58"/>
      <c r="I29" s="58"/>
      <c r="J29" s="58"/>
      <c r="K29" s="89" t="str">
        <f t="shared" si="0"/>
        <v> </v>
      </c>
      <c r="L29" s="90">
        <v>19</v>
      </c>
      <c r="M29" s="58">
        <v>7</v>
      </c>
      <c r="N29" s="58">
        <v>162</v>
      </c>
      <c r="O29" s="58">
        <v>14</v>
      </c>
      <c r="P29" s="89">
        <f t="shared" si="1"/>
        <v>8.6</v>
      </c>
      <c r="Q29" s="90">
        <v>6</v>
      </c>
      <c r="R29" s="58">
        <v>1</v>
      </c>
      <c r="S29" s="58">
        <v>33</v>
      </c>
      <c r="T29" s="58">
        <v>1</v>
      </c>
      <c r="U29" s="89">
        <f t="shared" si="2"/>
        <v>3</v>
      </c>
      <c r="V29" s="47">
        <v>21</v>
      </c>
      <c r="W29" s="58">
        <v>1</v>
      </c>
      <c r="X29" s="91">
        <f t="shared" si="3"/>
        <v>4.8</v>
      </c>
      <c r="Y29" s="58">
        <v>18</v>
      </c>
      <c r="Z29" s="58">
        <v>0</v>
      </c>
      <c r="AA29" s="92">
        <f t="shared" si="4"/>
        <v>0</v>
      </c>
    </row>
    <row r="30" spans="1:27" s="61" customFormat="1" ht="15" customHeight="1">
      <c r="A30" s="45">
        <v>17</v>
      </c>
      <c r="B30" s="46">
        <v>462</v>
      </c>
      <c r="C30" s="47" t="s">
        <v>119</v>
      </c>
      <c r="D30" s="49" t="s">
        <v>117</v>
      </c>
      <c r="E30" s="47"/>
      <c r="F30" s="58"/>
      <c r="G30" s="58"/>
      <c r="H30" s="58"/>
      <c r="I30" s="58"/>
      <c r="J30" s="58"/>
      <c r="K30" s="89" t="str">
        <f t="shared" si="0"/>
        <v> </v>
      </c>
      <c r="L30" s="90">
        <v>11</v>
      </c>
      <c r="M30" s="58">
        <v>10</v>
      </c>
      <c r="N30" s="58">
        <v>114</v>
      </c>
      <c r="O30" s="58">
        <v>21</v>
      </c>
      <c r="P30" s="89">
        <f t="shared" si="1"/>
        <v>18.4</v>
      </c>
      <c r="Q30" s="90">
        <v>6</v>
      </c>
      <c r="R30" s="58">
        <v>1</v>
      </c>
      <c r="S30" s="58">
        <v>33</v>
      </c>
      <c r="T30" s="58">
        <v>1</v>
      </c>
      <c r="U30" s="89">
        <f t="shared" si="2"/>
        <v>3</v>
      </c>
      <c r="V30" s="47">
        <v>28</v>
      </c>
      <c r="W30" s="58">
        <v>3</v>
      </c>
      <c r="X30" s="91">
        <f t="shared" si="3"/>
        <v>10.7</v>
      </c>
      <c r="Y30" s="58">
        <v>24</v>
      </c>
      <c r="Z30" s="58">
        <v>2</v>
      </c>
      <c r="AA30" s="92">
        <f t="shared" si="4"/>
        <v>8.3</v>
      </c>
    </row>
    <row r="31" spans="1:27" s="61" customFormat="1" ht="15" customHeight="1" thickBot="1">
      <c r="A31" s="45">
        <v>17</v>
      </c>
      <c r="B31" s="65">
        <v>463</v>
      </c>
      <c r="C31" s="66" t="s">
        <v>119</v>
      </c>
      <c r="D31" s="67" t="s">
        <v>118</v>
      </c>
      <c r="E31" s="47"/>
      <c r="F31" s="58"/>
      <c r="G31" s="58"/>
      <c r="H31" s="58"/>
      <c r="I31" s="58"/>
      <c r="J31" s="58"/>
      <c r="K31" s="89" t="str">
        <f t="shared" si="0"/>
        <v> </v>
      </c>
      <c r="L31" s="90">
        <v>8</v>
      </c>
      <c r="M31" s="58">
        <v>7</v>
      </c>
      <c r="N31" s="58">
        <v>152</v>
      </c>
      <c r="O31" s="58">
        <v>33</v>
      </c>
      <c r="P31" s="89">
        <f t="shared" si="1"/>
        <v>21.7</v>
      </c>
      <c r="Q31" s="90">
        <v>6</v>
      </c>
      <c r="R31" s="58">
        <v>2</v>
      </c>
      <c r="S31" s="58">
        <v>54</v>
      </c>
      <c r="T31" s="58">
        <v>2</v>
      </c>
      <c r="U31" s="89">
        <f t="shared" si="2"/>
        <v>3.7</v>
      </c>
      <c r="V31" s="47">
        <v>56</v>
      </c>
      <c r="W31" s="58">
        <v>2</v>
      </c>
      <c r="X31" s="91">
        <f t="shared" si="3"/>
        <v>3.6</v>
      </c>
      <c r="Y31" s="58">
        <v>48</v>
      </c>
      <c r="Z31" s="58">
        <v>1</v>
      </c>
      <c r="AA31" s="92">
        <f t="shared" si="4"/>
        <v>2.1</v>
      </c>
    </row>
    <row r="32" spans="1:27" s="61" customFormat="1" ht="15" customHeight="1" thickBot="1">
      <c r="A32" s="98"/>
      <c r="B32" s="99">
        <v>900</v>
      </c>
      <c r="C32" s="100"/>
      <c r="D32" s="101" t="s">
        <v>37</v>
      </c>
      <c r="E32" s="76"/>
      <c r="F32" s="102"/>
      <c r="G32" s="102"/>
      <c r="H32" s="102"/>
      <c r="I32" s="102"/>
      <c r="J32" s="102"/>
      <c r="K32" s="103"/>
      <c r="L32" s="104">
        <f>SUM(L10:L31)</f>
        <v>420</v>
      </c>
      <c r="M32" s="104">
        <f>SUM(M10:M31)</f>
        <v>331</v>
      </c>
      <c r="N32" s="104">
        <f>SUM(N10:N31)</f>
        <v>6124</v>
      </c>
      <c r="O32" s="104">
        <f>SUM(O10:O31)</f>
        <v>1347</v>
      </c>
      <c r="P32" s="105">
        <f>IF(L32=" "," ",ROUND(O32/N32*100,1))</f>
        <v>22</v>
      </c>
      <c r="Q32" s="104">
        <f>SUM(Q10:Q31)</f>
        <v>126</v>
      </c>
      <c r="R32" s="104">
        <f>SUM(R10:R31)</f>
        <v>43</v>
      </c>
      <c r="S32" s="104">
        <f>SUM(S10:S31)</f>
        <v>902</v>
      </c>
      <c r="T32" s="104">
        <f>SUM(T10:T31)</f>
        <v>55</v>
      </c>
      <c r="U32" s="105">
        <f>IF(Q32=""," ",ROUND(T32/S32*100,1))</f>
        <v>6.1</v>
      </c>
      <c r="V32" s="76"/>
      <c r="W32" s="102"/>
      <c r="X32" s="106"/>
      <c r="Y32" s="102"/>
      <c r="Z32" s="102"/>
      <c r="AA32" s="107"/>
    </row>
    <row r="33" spans="1:27" s="61" customFormat="1" ht="15" customHeight="1">
      <c r="A33" s="108"/>
      <c r="B33" s="109"/>
      <c r="C33" s="110"/>
      <c r="D33" s="111"/>
      <c r="E33" s="112"/>
      <c r="F33" s="113"/>
      <c r="G33" s="113"/>
      <c r="H33" s="113"/>
      <c r="I33" s="113"/>
      <c r="J33" s="113"/>
      <c r="K33" s="114"/>
      <c r="L33" s="66">
        <v>1</v>
      </c>
      <c r="M33" s="58">
        <v>1</v>
      </c>
      <c r="N33" s="70">
        <v>20</v>
      </c>
      <c r="O33" s="58">
        <v>5</v>
      </c>
      <c r="P33" s="115">
        <f aca="true" t="shared" si="5" ref="P33:P38">IF(L33=""," ",ROUND(O33/N33*100,1))</f>
        <v>25</v>
      </c>
      <c r="Q33" s="66"/>
      <c r="R33" s="58"/>
      <c r="S33" s="70"/>
      <c r="T33" s="58"/>
      <c r="U33" s="115"/>
      <c r="V33" s="112"/>
      <c r="W33" s="113"/>
      <c r="X33" s="116"/>
      <c r="Y33" s="113"/>
      <c r="Z33" s="113"/>
      <c r="AA33" s="117"/>
    </row>
    <row r="34" spans="1:27" s="61" customFormat="1" ht="15" customHeight="1">
      <c r="A34" s="45"/>
      <c r="B34" s="118"/>
      <c r="C34" s="47"/>
      <c r="D34" s="48"/>
      <c r="E34" s="119"/>
      <c r="F34" s="120"/>
      <c r="G34" s="120"/>
      <c r="H34" s="120"/>
      <c r="I34" s="120"/>
      <c r="J34" s="120"/>
      <c r="K34" s="121"/>
      <c r="L34" s="66">
        <v>1</v>
      </c>
      <c r="M34" s="58">
        <v>1</v>
      </c>
      <c r="N34" s="70">
        <v>15</v>
      </c>
      <c r="O34" s="58">
        <v>4</v>
      </c>
      <c r="P34" s="89">
        <f t="shared" si="5"/>
        <v>26.7</v>
      </c>
      <c r="Q34" s="66"/>
      <c r="R34" s="58"/>
      <c r="S34" s="70"/>
      <c r="T34" s="58"/>
      <c r="U34" s="89"/>
      <c r="V34" s="119"/>
      <c r="W34" s="120"/>
      <c r="X34" s="122"/>
      <c r="Y34" s="120"/>
      <c r="Z34" s="120"/>
      <c r="AA34" s="123"/>
    </row>
    <row r="35" spans="1:27" s="61" customFormat="1" ht="15" customHeight="1">
      <c r="A35" s="45"/>
      <c r="B35" s="118"/>
      <c r="C35" s="47"/>
      <c r="D35" s="48"/>
      <c r="E35" s="119"/>
      <c r="F35" s="120"/>
      <c r="G35" s="120"/>
      <c r="H35" s="120"/>
      <c r="I35" s="120"/>
      <c r="J35" s="120"/>
      <c r="K35" s="121"/>
      <c r="L35" s="66">
        <v>1</v>
      </c>
      <c r="M35" s="58">
        <v>1</v>
      </c>
      <c r="N35" s="70">
        <v>25</v>
      </c>
      <c r="O35" s="58">
        <v>9</v>
      </c>
      <c r="P35" s="89">
        <f t="shared" si="5"/>
        <v>36</v>
      </c>
      <c r="Q35" s="66"/>
      <c r="R35" s="58"/>
      <c r="S35" s="70"/>
      <c r="T35" s="58"/>
      <c r="U35" s="89"/>
      <c r="V35" s="119"/>
      <c r="W35" s="120"/>
      <c r="X35" s="122"/>
      <c r="Y35" s="120"/>
      <c r="Z35" s="120"/>
      <c r="AA35" s="123"/>
    </row>
    <row r="36" spans="1:27" s="61" customFormat="1" ht="15" customHeight="1">
      <c r="A36" s="45"/>
      <c r="B36" s="118"/>
      <c r="C36" s="47"/>
      <c r="D36" s="48"/>
      <c r="E36" s="119"/>
      <c r="F36" s="120"/>
      <c r="G36" s="120"/>
      <c r="H36" s="120"/>
      <c r="I36" s="120"/>
      <c r="J36" s="120"/>
      <c r="K36" s="121"/>
      <c r="L36" s="66">
        <v>1</v>
      </c>
      <c r="M36" s="58">
        <v>0</v>
      </c>
      <c r="N36" s="70">
        <v>17</v>
      </c>
      <c r="O36" s="58">
        <v>0</v>
      </c>
      <c r="P36" s="89">
        <f t="shared" si="5"/>
        <v>0</v>
      </c>
      <c r="Q36" s="66"/>
      <c r="R36" s="58"/>
      <c r="S36" s="70"/>
      <c r="T36" s="58"/>
      <c r="U36" s="89"/>
      <c r="V36" s="119"/>
      <c r="W36" s="120"/>
      <c r="X36" s="122"/>
      <c r="Y36" s="120"/>
      <c r="Z36" s="120"/>
      <c r="AA36" s="123"/>
    </row>
    <row r="37" spans="1:27" s="61" customFormat="1" ht="15" customHeight="1">
      <c r="A37" s="45"/>
      <c r="B37" s="118"/>
      <c r="C37" s="47"/>
      <c r="D37" s="48"/>
      <c r="E37" s="119"/>
      <c r="F37" s="120"/>
      <c r="G37" s="120"/>
      <c r="H37" s="120"/>
      <c r="I37" s="120"/>
      <c r="J37" s="120"/>
      <c r="K37" s="121"/>
      <c r="L37" s="66">
        <v>1</v>
      </c>
      <c r="M37" s="58">
        <v>1</v>
      </c>
      <c r="N37" s="70">
        <v>55</v>
      </c>
      <c r="O37" s="58">
        <v>28</v>
      </c>
      <c r="P37" s="89">
        <f t="shared" si="5"/>
        <v>50.9</v>
      </c>
      <c r="Q37" s="66"/>
      <c r="R37" s="58"/>
      <c r="S37" s="70"/>
      <c r="T37" s="58"/>
      <c r="U37" s="89"/>
      <c r="V37" s="119"/>
      <c r="W37" s="120"/>
      <c r="X37" s="122"/>
      <c r="Y37" s="120"/>
      <c r="Z37" s="120"/>
      <c r="AA37" s="123"/>
    </row>
    <row r="38" spans="1:27" s="61" customFormat="1" ht="15" customHeight="1">
      <c r="A38" s="45"/>
      <c r="B38" s="118"/>
      <c r="C38" s="47"/>
      <c r="D38" s="48"/>
      <c r="E38" s="119"/>
      <c r="F38" s="120"/>
      <c r="G38" s="120"/>
      <c r="H38" s="120"/>
      <c r="I38" s="120"/>
      <c r="J38" s="120"/>
      <c r="K38" s="121"/>
      <c r="L38" s="66">
        <v>1</v>
      </c>
      <c r="M38" s="58">
        <v>1</v>
      </c>
      <c r="N38" s="70">
        <v>27</v>
      </c>
      <c r="O38" s="58">
        <v>17</v>
      </c>
      <c r="P38" s="89">
        <f t="shared" si="5"/>
        <v>63</v>
      </c>
      <c r="Q38" s="66"/>
      <c r="R38" s="58"/>
      <c r="S38" s="70"/>
      <c r="T38" s="58"/>
      <c r="U38" s="89"/>
      <c r="V38" s="119"/>
      <c r="W38" s="120"/>
      <c r="X38" s="122"/>
      <c r="Y38" s="120"/>
      <c r="Z38" s="120"/>
      <c r="AA38" s="123"/>
    </row>
    <row r="39" spans="1:27" s="61" customFormat="1" ht="15" customHeight="1" thickBot="1">
      <c r="A39" s="45"/>
      <c r="B39" s="118"/>
      <c r="C39" s="47"/>
      <c r="D39" s="48"/>
      <c r="E39" s="119"/>
      <c r="F39" s="120"/>
      <c r="G39" s="120"/>
      <c r="H39" s="120"/>
      <c r="I39" s="120"/>
      <c r="J39" s="120"/>
      <c r="K39" s="121"/>
      <c r="L39" s="66"/>
      <c r="M39" s="58"/>
      <c r="N39" s="70"/>
      <c r="O39" s="58"/>
      <c r="P39" s="89"/>
      <c r="Q39" s="66">
        <v>1</v>
      </c>
      <c r="R39" s="58">
        <v>0</v>
      </c>
      <c r="S39" s="70">
        <v>3</v>
      </c>
      <c r="T39" s="58">
        <v>0</v>
      </c>
      <c r="U39" s="89">
        <f>IF(Q39=""," ",ROUND(T39/S39*100,1))</f>
        <v>0</v>
      </c>
      <c r="V39" s="119"/>
      <c r="W39" s="120"/>
      <c r="X39" s="122"/>
      <c r="Y39" s="120"/>
      <c r="Z39" s="120"/>
      <c r="AA39" s="123"/>
    </row>
    <row r="40" spans="1:27" s="61" customFormat="1" ht="15" customHeight="1" thickBot="1">
      <c r="A40" s="98"/>
      <c r="B40" s="99">
        <v>999</v>
      </c>
      <c r="C40" s="100"/>
      <c r="D40" s="101" t="s">
        <v>36</v>
      </c>
      <c r="E40" s="76"/>
      <c r="F40" s="102"/>
      <c r="G40" s="102"/>
      <c r="H40" s="102"/>
      <c r="I40" s="102"/>
      <c r="J40" s="102"/>
      <c r="K40" s="103"/>
      <c r="L40" s="104">
        <f>SUM(L33:L38)</f>
        <v>6</v>
      </c>
      <c r="M40" s="104">
        <f>SUM(M33:M38)</f>
        <v>5</v>
      </c>
      <c r="N40" s="104">
        <f>SUM(N33:N38)</f>
        <v>159</v>
      </c>
      <c r="O40" s="104">
        <f>SUM(O33:O38)</f>
        <v>63</v>
      </c>
      <c r="P40" s="105">
        <f>IF(L40=0,"",ROUND(O40/N40*100,1))</f>
        <v>39.6</v>
      </c>
      <c r="Q40" s="104">
        <f>SUM(Q33:Q39)</f>
        <v>1</v>
      </c>
      <c r="R40" s="104">
        <f>SUM(R33:R39)</f>
        <v>0</v>
      </c>
      <c r="S40" s="104">
        <f>SUM(S33:S39)</f>
        <v>3</v>
      </c>
      <c r="T40" s="104">
        <f>SUM(T33:T39)</f>
        <v>0</v>
      </c>
      <c r="U40" s="105">
        <f>IF(Q40=0," ",ROUND(T40/S40*100,1))</f>
        <v>0</v>
      </c>
      <c r="V40" s="76"/>
      <c r="W40" s="102"/>
      <c r="X40" s="106"/>
      <c r="Y40" s="102"/>
      <c r="Z40" s="102"/>
      <c r="AA40" s="107"/>
    </row>
    <row r="41" spans="1:27" s="61" customFormat="1" ht="15" customHeight="1" thickBot="1">
      <c r="A41" s="98"/>
      <c r="B41" s="124">
        <v>1000</v>
      </c>
      <c r="C41" s="187" t="s">
        <v>23</v>
      </c>
      <c r="D41" s="188"/>
      <c r="E41" s="76"/>
      <c r="F41" s="102"/>
      <c r="G41" s="125">
        <f>SUM(G10:G31)</f>
        <v>427</v>
      </c>
      <c r="H41" s="125">
        <f>SUM(H10:H31)</f>
        <v>353</v>
      </c>
      <c r="I41" s="125">
        <f>SUM(I10:I31)</f>
        <v>5893</v>
      </c>
      <c r="J41" s="125">
        <f>SUM(J10:J31)</f>
        <v>1447</v>
      </c>
      <c r="K41" s="105">
        <f>IF(G41=" "," ",ROUND(J41/I41*100,1))</f>
        <v>24.6</v>
      </c>
      <c r="L41" s="126">
        <f>L32+L40</f>
        <v>426</v>
      </c>
      <c r="M41" s="125">
        <f>M32+M40</f>
        <v>336</v>
      </c>
      <c r="N41" s="125">
        <f>N32+N40</f>
        <v>6283</v>
      </c>
      <c r="O41" s="125">
        <f>O32+O40</f>
        <v>1410</v>
      </c>
      <c r="P41" s="105">
        <f>IF(L41=""," ",ROUND(O41/N41*100,1))</f>
        <v>22.4</v>
      </c>
      <c r="Q41" s="126">
        <f>Q32+Q40</f>
        <v>127</v>
      </c>
      <c r="R41" s="125">
        <f>R32+R40</f>
        <v>43</v>
      </c>
      <c r="S41" s="125">
        <f>S32+S40</f>
        <v>905</v>
      </c>
      <c r="T41" s="125">
        <f>T32+T40</f>
        <v>55</v>
      </c>
      <c r="U41" s="105">
        <f>IF(Q41=""," ",ROUND(T41/S41*100,1))</f>
        <v>6.1</v>
      </c>
      <c r="V41" s="127">
        <f>SUM(V10:V31)</f>
        <v>1480</v>
      </c>
      <c r="W41" s="125">
        <f>SUM(W10:W31)</f>
        <v>152</v>
      </c>
      <c r="X41" s="128">
        <f>IF(V41=0," ",ROUND(W41/V41*100,1))</f>
        <v>10.3</v>
      </c>
      <c r="Y41" s="125">
        <f>SUM(Y10:Y31)</f>
        <v>1165</v>
      </c>
      <c r="Z41" s="125">
        <f>SUM(Z10:Z31)</f>
        <v>73</v>
      </c>
      <c r="AA41" s="129">
        <f>IF(Y41=0," ",ROUND(Z41/Y41*100,1))</f>
        <v>6.3</v>
      </c>
    </row>
    <row r="42" ht="12">
      <c r="E42" s="2" t="s">
        <v>173</v>
      </c>
    </row>
    <row r="43" ht="12">
      <c r="E43" s="2" t="s">
        <v>174</v>
      </c>
    </row>
    <row r="48" spans="1:14" ht="13.5">
      <c r="A48" s="21" t="s">
        <v>77</v>
      </c>
      <c r="B48" s="22"/>
      <c r="C48" s="23"/>
      <c r="D48" s="24"/>
      <c r="E48" s="25"/>
      <c r="F48" s="25"/>
      <c r="G48" s="25"/>
      <c r="H48" s="25"/>
      <c r="I48" s="25"/>
      <c r="J48" s="25"/>
      <c r="N48" s="29"/>
    </row>
    <row r="49" spans="1:8" ht="13.5">
      <c r="A49" s="19" t="s">
        <v>88</v>
      </c>
      <c r="E49" s="27"/>
      <c r="F49" s="27" t="s">
        <v>87</v>
      </c>
      <c r="H49" s="27"/>
    </row>
  </sheetData>
  <sheetProtection/>
  <mergeCells count="30">
    <mergeCell ref="Q7:U7"/>
    <mergeCell ref="V7:AA7"/>
    <mergeCell ref="Y8:AA8"/>
    <mergeCell ref="C4:E4"/>
    <mergeCell ref="G4:I4"/>
    <mergeCell ref="K8:K9"/>
    <mergeCell ref="L8:L9"/>
    <mergeCell ref="U8:U9"/>
    <mergeCell ref="X8:X9"/>
    <mergeCell ref="V8:V9"/>
    <mergeCell ref="B3:N3"/>
    <mergeCell ref="C41:D41"/>
    <mergeCell ref="E7:K7"/>
    <mergeCell ref="L7:P7"/>
    <mergeCell ref="P8:P9"/>
    <mergeCell ref="E8:E9"/>
    <mergeCell ref="G8:G9"/>
    <mergeCell ref="F8:F9"/>
    <mergeCell ref="N8:N9"/>
    <mergeCell ref="I8:I9"/>
    <mergeCell ref="A7:A9"/>
    <mergeCell ref="C7:C9"/>
    <mergeCell ref="D7:D9"/>
    <mergeCell ref="B7:B9"/>
    <mergeCell ref="AB28:AE28"/>
    <mergeCell ref="AB12:AE12"/>
    <mergeCell ref="Q8:Q9"/>
    <mergeCell ref="S8:S9"/>
    <mergeCell ref="AB18:AE18"/>
    <mergeCell ref="AB19:AE19"/>
  </mergeCells>
  <conditionalFormatting sqref="J10:J31 H10:H31 O10:O31 M10:M31 T10:T31 R10:R31 W10:W31 Z10:Z31 T33:T39 R33:R39 O33:O39 M33:M39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1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49" r:id="rId1" display="http://www.stat.go.jp/index/seido/9-5.htm"/>
  </hyperlinks>
  <printOptions/>
  <pageMargins left="0.29" right="0.2" top="0.5905511811023623" bottom="0.3" header="0.5118110236220472" footer="0.24"/>
  <pageSetup horizontalDpi="600" verticalDpi="600" orientation="landscape" paperSize="9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2005-12-16T04:43:28Z</cp:lastPrinted>
  <dcterms:created xsi:type="dcterms:W3CDTF">2002-01-07T10:53:07Z</dcterms:created>
  <dcterms:modified xsi:type="dcterms:W3CDTF">2006-01-16T05:46:18Z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