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165" activeTab="3"/>
  </bookViews>
  <sheets>
    <sheet name="宮崎県４－１" sheetId="1" r:id="rId1"/>
    <sheet name="宮崎県４－２ " sheetId="2" r:id="rId2"/>
    <sheet name="宮崎県４－３" sheetId="3" r:id="rId3"/>
    <sheet name="宮崎県４－４" sheetId="4" r:id="rId4"/>
  </sheets>
  <definedNames>
    <definedName name="_xlnm.Print_Titles" localSheetId="0">'宮崎県４－１'!$4:$7</definedName>
    <definedName name="_xlnm.Print_Titles" localSheetId="1">'宮崎県４－２ '!$4:$7</definedName>
    <definedName name="_xlnm.Print_Titles" localSheetId="3">'宮崎県４－４'!$7:$11</definedName>
  </definedNames>
  <calcPr fullCalcOnLoad="1"/>
</workbook>
</file>

<file path=xl/sharedStrings.xml><?xml version="1.0" encoding="utf-8"?>
<sst xmlns="http://schemas.openxmlformats.org/spreadsheetml/2006/main" count="490" uniqueCount="210">
  <si>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</si>
  <si>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</si>
  <si>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</si>
  <si>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</si>
  <si>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</si>
  <si>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</si>
  <si>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</si>
  <si>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</si>
  <si>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</si>
  <si>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</si>
  <si>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</si>
  <si>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</si>
  <si>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</si>
  <si>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</si>
  <si>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</si>
  <si>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</si>
  <si>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</si>
  <si>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</si>
  <si>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</si>
  <si>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</si>
  <si>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</si>
  <si>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</si>
  <si>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</si>
  <si>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</si>
  <si>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</si>
  <si>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</si>
  <si>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</si>
  <si>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</si>
  <si>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</si>
  <si>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</si>
  <si>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</si>
  <si>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</si>
  <si>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</si>
  <si>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</si>
  <si>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</si>
  <si>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</si>
  <si>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</si>
  <si>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</si>
  <si>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</si>
  <si>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</si>
  <si>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</si>
  <si>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</si>
  <si>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</si>
  <si>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</si>
  <si>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</si>
  <si>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</si>
  <si>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</si>
  <si>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</si>
  <si>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</si>
  <si>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</si>
  <si>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</si>
  <si>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</si>
  <si>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</si>
  <si>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</si>
  <si>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</si>
  <si>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</si>
  <si>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</si>
  <si>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</si>
  <si>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</si>
  <si>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</si>
  <si>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</si>
  <si>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</si>
  <si>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</si>
  <si>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</si>
  <si>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</si>
  <si>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</si>
  <si>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</si>
  <si>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</si>
  <si>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</si>
  <si>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宮崎県</t>
  </si>
  <si>
    <t>宮崎市</t>
  </si>
  <si>
    <t>地域コミュニティ課</t>
  </si>
  <si>
    <t>宮崎市男女共同参画社会づくり推進条例</t>
  </si>
  <si>
    <t>宮崎市男女共同参画基本計画（改訂版）</t>
  </si>
  <si>
    <t>都城市</t>
  </si>
  <si>
    <t>生活文化課</t>
  </si>
  <si>
    <t>都城市男女共同参画社会づくり条例</t>
  </si>
  <si>
    <t>都城市男女共同参画計画</t>
  </si>
  <si>
    <t>都城市男女共同参画センター</t>
  </si>
  <si>
    <t>宮崎県都城市姫城町6街区21号</t>
  </si>
  <si>
    <t>○</t>
  </si>
  <si>
    <t>延岡市</t>
  </si>
  <si>
    <t>男女共同参画推進室</t>
  </si>
  <si>
    <t>延岡市男女共同参画推進条例</t>
  </si>
  <si>
    <t>のべおか男女共同参画プラン</t>
  </si>
  <si>
    <t>延岡市男女共同参画センター</t>
  </si>
  <si>
    <t>延岡市桜小路360番地2</t>
  </si>
  <si>
    <t>○</t>
  </si>
  <si>
    <t>danjo@city.nobeoka.miyazaki.jp</t>
  </si>
  <si>
    <t>男女共同参画都市宣言</t>
  </si>
  <si>
    <t>＊延岡市　</t>
  </si>
  <si>
    <t>日南市</t>
  </si>
  <si>
    <t>日南市男女共同参画社会づくり条例</t>
  </si>
  <si>
    <t>小林市</t>
  </si>
  <si>
    <t>企画調整課</t>
  </si>
  <si>
    <t>小林市男女共同参画推進条例</t>
  </si>
  <si>
    <t>小林市男女共同参画基本計画改定版</t>
  </si>
  <si>
    <t>平成24年度</t>
  </si>
  <si>
    <t>日向市</t>
  </si>
  <si>
    <t>平成２３年度</t>
  </si>
  <si>
    <t>市民協働課</t>
  </si>
  <si>
    <t>日向市男女共同参画推進条例</t>
  </si>
  <si>
    <t>第３次日向市男女共同参画プラン</t>
  </si>
  <si>
    <t>日向市男女共同参画社会づくり推進ルーム</t>
  </si>
  <si>
    <t>さんぴあ</t>
  </si>
  <si>
    <t>日向市中町１－３１</t>
  </si>
  <si>
    <t>○</t>
  </si>
  <si>
    <t>西都市</t>
  </si>
  <si>
    <t>市民協働推進課</t>
  </si>
  <si>
    <t>西都市男女共同参画プラン</t>
  </si>
  <si>
    <t>えびの市</t>
  </si>
  <si>
    <t>企画課</t>
  </si>
  <si>
    <t>えびの市男女共同参画プラン</t>
  </si>
  <si>
    <t>清武町</t>
  </si>
  <si>
    <t>総務課</t>
  </si>
  <si>
    <t>清武町男女共同参画社会づくり推進条例</t>
  </si>
  <si>
    <t>清武町男女共同参画基本計画</t>
  </si>
  <si>
    <t>三股町</t>
  </si>
  <si>
    <t>総務企画課</t>
  </si>
  <si>
    <t>三股町男女共同参画プラン</t>
  </si>
  <si>
    <t>平成13年4月～22年3月</t>
  </si>
  <si>
    <t>高原町</t>
  </si>
  <si>
    <t>まちづくり推進課</t>
  </si>
  <si>
    <t>野尻町</t>
  </si>
  <si>
    <t>総務企画課</t>
  </si>
  <si>
    <t>国富町</t>
  </si>
  <si>
    <t>企画財政課</t>
  </si>
  <si>
    <t>くにとみ男女共同参画ｉハートプラン</t>
  </si>
  <si>
    <t>宮崎県</t>
  </si>
  <si>
    <t>綾町</t>
  </si>
  <si>
    <t>高鍋町</t>
  </si>
  <si>
    <t>政策推進課</t>
  </si>
  <si>
    <t>高鍋町男女共同参画プラン</t>
  </si>
  <si>
    <t>高鍋町</t>
  </si>
  <si>
    <t>平成２２年度</t>
  </si>
  <si>
    <t>新富町</t>
  </si>
  <si>
    <t>総合政策課</t>
  </si>
  <si>
    <t>西米良村</t>
  </si>
  <si>
    <t>木城町</t>
  </si>
  <si>
    <t>川南町</t>
  </si>
  <si>
    <t>総合政策課</t>
  </si>
  <si>
    <t>　</t>
  </si>
  <si>
    <t>都農町</t>
  </si>
  <si>
    <t>総務課</t>
  </si>
  <si>
    <t>門川町</t>
  </si>
  <si>
    <t>総務企画課　</t>
  </si>
  <si>
    <t>美郷町</t>
  </si>
  <si>
    <t>諸塚村</t>
  </si>
  <si>
    <t>高千穂町</t>
  </si>
  <si>
    <t>企画観光課</t>
  </si>
  <si>
    <t>日之影町</t>
  </si>
  <si>
    <t>地域振興課</t>
  </si>
  <si>
    <t>日之影町男女共同参画プラン</t>
  </si>
  <si>
    <t>五ヶ瀬町</t>
  </si>
  <si>
    <t>五ヶ瀬町</t>
  </si>
  <si>
    <t>串間市</t>
  </si>
  <si>
    <t>総合政策課</t>
  </si>
  <si>
    <t>椎葉村</t>
  </si>
  <si>
    <t>未設定</t>
  </si>
  <si>
    <t>http://hpm.city.hyuga.miyazaki.jp/kyoudou/sunpia/index.html</t>
  </si>
  <si>
    <t>平成23年度</t>
  </si>
  <si>
    <t>平成２4年度</t>
  </si>
  <si>
    <t>平成21年4月～26年3月</t>
  </si>
  <si>
    <t>平成14年度～23年度</t>
  </si>
  <si>
    <t>平成20年度～24年度</t>
  </si>
  <si>
    <t>平成19年度～23年度</t>
  </si>
  <si>
    <t>平成17年度～26年度</t>
  </si>
  <si>
    <t>平成16年度～25年度</t>
  </si>
  <si>
    <t>平成17年度～22年度</t>
  </si>
  <si>
    <t>平成18年度～27年度</t>
  </si>
  <si>
    <t>平成21年4月～31年3月</t>
  </si>
  <si>
    <t>平成21年度～29年度</t>
  </si>
  <si>
    <t>を行う体制の有無
についての苦情の処理
男女共同参画関係施策</t>
  </si>
  <si>
    <t>ﾎｰﾑﾍﾟｰｼﾞ</t>
  </si>
  <si>
    <t>管理者
指　定</t>
  </si>
  <si>
    <t>885-8555</t>
  </si>
  <si>
    <t>882-0816</t>
  </si>
  <si>
    <t>883-0046</t>
  </si>
  <si>
    <t>（0982）
23-1145</t>
  </si>
  <si>
    <t>（0982）
22-7056</t>
  </si>
  <si>
    <t>（0982）
50-0300</t>
  </si>
  <si>
    <t>（0982）
50-0301</t>
  </si>
  <si>
    <t>（0986）
23-2121</t>
  </si>
  <si>
    <t>（0986）
23-3223</t>
  </si>
  <si>
    <t>http://www.city.miyakonojo.miyazaki.jp/index.jsp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</si>
  <si>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</si>
  <si>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</si>
  <si>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</si>
  <si>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</si>
  <si>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</si>
  <si>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</si>
  <si>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</si>
  <si>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</si>
  <si>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</si>
  <si>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</si>
  <si>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</si>
  <si>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</si>
  <si>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</si>
  <si>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平成25年度</t>
  </si>
  <si>
    <t>調査時点コード</t>
  </si>
  <si>
    <t>宮崎県</t>
  </si>
  <si>
    <t>宮崎県</t>
  </si>
  <si>
    <t>協働課</t>
  </si>
  <si>
    <t>西都市男女共同参画推進条例</t>
  </si>
  <si>
    <t>宮崎県</t>
  </si>
  <si>
    <t>市(区)町村コード</t>
  </si>
  <si>
    <t>男女共同参画に関する条例 （可決済のもの）</t>
  </si>
  <si>
    <t>串間市男女共同参画推進条例</t>
  </si>
  <si>
    <t>串間市男女共同参画基本計画</t>
  </si>
  <si>
    <t>＊　延岡市　審議会等委員の目標、地方自治法（第２０２条の３）に基づく審議会等における登用状況、地方自治法（第１８０条の５）に基づく委員会等における登用状況の調査時点は平成２１年３月３１日現在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</si>
</sst>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7" fontId="2" fillId="3" borderId="25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6" xfId="0" applyNumberFormat="1" applyFont="1" applyFill="1" applyBorder="1" applyAlignment="1">
      <alignment vertical="center"/>
    </xf>
    <xf numFmtId="188" fontId="2" fillId="2" borderId="27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5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57" fontId="2" fillId="2" borderId="20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0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29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188" fontId="2" fillId="2" borderId="31" xfId="0" applyNumberFormat="1" applyFont="1" applyFill="1" applyBorder="1" applyAlignment="1">
      <alignment vertical="center"/>
    </xf>
    <xf numFmtId="189" fontId="2" fillId="3" borderId="32" xfId="0" applyNumberFormat="1" applyFont="1" applyFill="1" applyBorder="1" applyAlignment="1">
      <alignment vertical="center"/>
    </xf>
    <xf numFmtId="188" fontId="2" fillId="2" borderId="30" xfId="0" applyNumberFormat="1" applyFont="1" applyFill="1" applyBorder="1" applyAlignment="1">
      <alignment vertical="center"/>
    </xf>
    <xf numFmtId="188" fontId="2" fillId="2" borderId="33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89" fontId="2" fillId="3" borderId="36" xfId="0" applyNumberFormat="1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90" fontId="2" fillId="4" borderId="29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189" fontId="2" fillId="0" borderId="41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2" xfId="0" applyNumberFormat="1" applyFont="1" applyFill="1" applyBorder="1" applyAlignment="1">
      <alignment vertical="center"/>
    </xf>
    <xf numFmtId="179" fontId="2" fillId="0" borderId="43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7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88" fontId="2" fillId="2" borderId="44" xfId="0" applyNumberFormat="1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5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 shrinkToFit="1"/>
    </xf>
    <xf numFmtId="0" fontId="2" fillId="2" borderId="7" xfId="0" applyNumberFormat="1" applyFont="1" applyFill="1" applyBorder="1" applyAlignment="1">
      <alignment vertical="center" shrinkToFit="1"/>
    </xf>
    <xf numFmtId="57" fontId="2" fillId="2" borderId="7" xfId="0" applyNumberFormat="1" applyFont="1" applyFill="1" applyBorder="1" applyAlignment="1">
      <alignment/>
    </xf>
    <xf numFmtId="0" fontId="2" fillId="0" borderId="2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57" fontId="2" fillId="2" borderId="20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57" fontId="2" fillId="2" borderId="20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186" fontId="2" fillId="2" borderId="20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9" fontId="2" fillId="3" borderId="45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 shrinkToFit="1"/>
    </xf>
    <xf numFmtId="189" fontId="2" fillId="3" borderId="48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79" fontId="2" fillId="4" borderId="3" xfId="0" applyNumberFormat="1" applyFont="1" applyFill="1" applyBorder="1" applyAlignment="1">
      <alignment vertical="center"/>
    </xf>
    <xf numFmtId="188" fontId="4" fillId="2" borderId="7" xfId="0" applyNumberFormat="1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0" xfId="0" applyFont="1" applyFill="1" applyBorder="1" applyAlignment="1">
      <alignment wrapText="1"/>
    </xf>
    <xf numFmtId="0" fontId="2" fillId="2" borderId="7" xfId="0" applyNumberFormat="1" applyFont="1" applyFill="1" applyBorder="1" applyAlignment="1">
      <alignment/>
    </xf>
    <xf numFmtId="57" fontId="2" fillId="2" borderId="2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186" fontId="2" fillId="2" borderId="20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9" fontId="2" fillId="3" borderId="4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vertical="center" wrapText="1" shrinkToFi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shrinkToFit="1"/>
    </xf>
    <xf numFmtId="188" fontId="2" fillId="2" borderId="50" xfId="0" applyNumberFormat="1" applyFont="1" applyFill="1" applyBorder="1" applyAlignment="1">
      <alignment vertical="center"/>
    </xf>
    <xf numFmtId="188" fontId="2" fillId="2" borderId="51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45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right" vertical="center"/>
    </xf>
    <xf numFmtId="187" fontId="2" fillId="3" borderId="53" xfId="0" applyNumberFormat="1" applyFont="1" applyFill="1" applyBorder="1" applyAlignment="1">
      <alignment vertical="center"/>
    </xf>
    <xf numFmtId="187" fontId="2" fillId="3" borderId="54" xfId="0" applyNumberFormat="1" applyFont="1" applyFill="1" applyBorder="1" applyAlignment="1">
      <alignment vertical="center"/>
    </xf>
    <xf numFmtId="187" fontId="2" fillId="3" borderId="55" xfId="0" applyNumberFormat="1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190" fontId="2" fillId="2" borderId="61" xfId="0" applyNumberFormat="1" applyFont="1" applyFill="1" applyBorder="1" applyAlignment="1">
      <alignment vertical="center"/>
    </xf>
    <xf numFmtId="190" fontId="2" fillId="2" borderId="61" xfId="0" applyNumberFormat="1" applyFont="1" applyFill="1" applyBorder="1" applyAlignment="1">
      <alignment vertical="center" shrinkToFit="1"/>
    </xf>
    <xf numFmtId="190" fontId="2" fillId="2" borderId="62" xfId="0" applyNumberFormat="1" applyFont="1" applyFill="1" applyBorder="1" applyAlignment="1">
      <alignment vertical="center"/>
    </xf>
    <xf numFmtId="190" fontId="2" fillId="2" borderId="61" xfId="0" applyNumberFormat="1" applyFont="1" applyFill="1" applyBorder="1" applyAlignment="1">
      <alignment/>
    </xf>
    <xf numFmtId="190" fontId="2" fillId="3" borderId="63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3" xfId="16" applyFont="1" applyFill="1" applyBorder="1" applyAlignment="1" applyProtection="1">
      <alignment vertical="center" wrapText="1" shrinkToFit="1"/>
      <protection locked="0"/>
    </xf>
    <xf numFmtId="0" fontId="2" fillId="2" borderId="8" xfId="16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0" borderId="7" xfId="0" applyNumberFormat="1" applyFont="1" applyBorder="1" applyAlignment="1">
      <alignment/>
    </xf>
    <xf numFmtId="186" fontId="2" fillId="0" borderId="3" xfId="0" applyNumberFormat="1" applyFont="1" applyBorder="1" applyAlignment="1">
      <alignment/>
    </xf>
    <xf numFmtId="186" fontId="2" fillId="2" borderId="20" xfId="0" applyNumberFormat="1" applyFont="1" applyFill="1" applyBorder="1" applyAlignment="1">
      <alignment wrapText="1"/>
    </xf>
    <xf numFmtId="186" fontId="2" fillId="2" borderId="64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65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64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0" fontId="4" fillId="2" borderId="16" xfId="0" applyFont="1" applyFill="1" applyBorder="1" applyAlignment="1">
      <alignment wrapText="1"/>
    </xf>
    <xf numFmtId="0" fontId="2" fillId="2" borderId="66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68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190" fontId="2" fillId="2" borderId="20" xfId="0" applyNumberFormat="1" applyFont="1" applyFill="1" applyBorder="1" applyAlignment="1">
      <alignment vertical="center"/>
    </xf>
    <xf numFmtId="190" fontId="2" fillId="2" borderId="20" xfId="0" applyNumberFormat="1" applyFont="1" applyFill="1" applyBorder="1" applyAlignment="1">
      <alignment vertical="center"/>
    </xf>
    <xf numFmtId="190" fontId="2" fillId="2" borderId="20" xfId="0" applyNumberFormat="1" applyFont="1" applyFill="1" applyBorder="1" applyAlignment="1">
      <alignment/>
    </xf>
    <xf numFmtId="0" fontId="2" fillId="2" borderId="34" xfId="0" applyFont="1" applyFill="1" applyBorder="1" applyAlignment="1">
      <alignment vertical="center"/>
    </xf>
    <xf numFmtId="179" fontId="2" fillId="0" borderId="44" xfId="0" applyNumberFormat="1" applyFont="1" applyFill="1" applyBorder="1" applyAlignment="1">
      <alignment vertical="center"/>
    </xf>
    <xf numFmtId="0" fontId="4" fillId="2" borderId="49" xfId="0" applyFont="1" applyFill="1" applyBorder="1" applyAlignment="1">
      <alignment wrapText="1"/>
    </xf>
    <xf numFmtId="0" fontId="2" fillId="2" borderId="36" xfId="0" applyFont="1" applyFill="1" applyBorder="1" applyAlignment="1">
      <alignment vertical="distributed" textRotation="255"/>
    </xf>
    <xf numFmtId="0" fontId="2" fillId="2" borderId="48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7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0" fontId="0" fillId="0" borderId="48" xfId="0" applyFont="1" applyBorder="1" applyAlignment="1">
      <alignment horizontal="center" vertical="distributed" textRotation="255"/>
    </xf>
    <xf numFmtId="0" fontId="2" fillId="2" borderId="7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71" xfId="0" applyFont="1" applyFill="1" applyBorder="1" applyAlignment="1">
      <alignment horizontal="center" vertical="center" textRotation="255"/>
    </xf>
    <xf numFmtId="0" fontId="2" fillId="2" borderId="64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distributed" textRotation="255"/>
    </xf>
    <xf numFmtId="0" fontId="2" fillId="2" borderId="66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7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71" xfId="0" applyFont="1" applyBorder="1" applyAlignment="1">
      <alignment horizontal="center" vertical="distributed" textRotation="255"/>
    </xf>
    <xf numFmtId="0" fontId="2" fillId="2" borderId="75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72" xfId="0" applyFont="1" applyFill="1" applyBorder="1" applyAlignment="1">
      <alignment horizontal="center" vertical="distributed" textRotation="255" shrinkToFit="1"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2" fillId="0" borderId="7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distributed" textRotation="255" shrinkToFit="1"/>
    </xf>
    <xf numFmtId="0" fontId="2" fillId="2" borderId="48" xfId="0" applyFont="1" applyFill="1" applyBorder="1" applyAlignment="1">
      <alignment horizontal="center" vertical="distributed" textRotation="255" shrinkToFi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top" textRotation="255" wrapText="1"/>
    </xf>
    <xf numFmtId="0" fontId="4" fillId="2" borderId="80" xfId="0" applyFont="1" applyFill="1" applyBorder="1" applyAlignment="1">
      <alignment horizontal="center" vertical="top" textRotation="255" wrapText="1"/>
    </xf>
    <xf numFmtId="0" fontId="4" fillId="0" borderId="80" xfId="0" applyFont="1" applyBorder="1" applyAlignment="1">
      <alignment horizontal="center" vertical="top" textRotation="255" wrapText="1"/>
    </xf>
    <xf numFmtId="0" fontId="4" fillId="0" borderId="61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70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71" xfId="0" applyFont="1" applyFill="1" applyBorder="1" applyAlignment="1">
      <alignment horizontal="center" vertical="distributed" textRotation="255" shrinkToFit="1"/>
    </xf>
    <xf numFmtId="0" fontId="4" fillId="0" borderId="49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0" fontId="2" fillId="2" borderId="82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71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6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6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68" xfId="0" applyFont="1" applyFill="1" applyBorder="1" applyAlignment="1">
      <alignment vertical="center" textRotation="255"/>
    </xf>
    <xf numFmtId="0" fontId="2" fillId="2" borderId="35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84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71" xfId="0" applyFont="1" applyBorder="1" applyAlignment="1">
      <alignment/>
    </xf>
    <xf numFmtId="0" fontId="2" fillId="2" borderId="68" xfId="0" applyFont="1" applyFill="1" applyBorder="1" applyAlignment="1">
      <alignment vertical="center" textRotation="255" wrapText="1"/>
    </xf>
    <xf numFmtId="0" fontId="2" fillId="2" borderId="35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9" fillId="0" borderId="6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left" vertical="center"/>
    </xf>
    <xf numFmtId="0" fontId="2" fillId="2" borderId="83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6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58" fontId="11" fillId="0" borderId="88" xfId="0" applyNumberFormat="1" applyFont="1" applyBorder="1" applyAlignment="1">
      <alignment horizontal="center" vertical="center"/>
    </xf>
    <xf numFmtId="58" fontId="11" fillId="0" borderId="89" xfId="0" applyNumberFormat="1" applyFont="1" applyBorder="1" applyAlignment="1">
      <alignment horizontal="center" vertical="center"/>
    </xf>
    <xf numFmtId="58" fontId="11" fillId="0" borderId="8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miyakonojo.miyazaki.jp/index.jsp" TargetMode="External" /><Relationship Id="rId2" Type="http://schemas.openxmlformats.org/officeDocument/2006/relationships/hyperlink" Target="mailto:danjo@city.nobeoka.miyazaki.jp" TargetMode="External" /><Relationship Id="rId3" Type="http://schemas.openxmlformats.org/officeDocument/2006/relationships/hyperlink" Target="http://hpm.city.hyuga.miyazaki.jp/kyoudou/sunpia/index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SheetLayoutView="100" workbookViewId="0" topLeftCell="A7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125" style="2" customWidth="1"/>
    <col min="4" max="4" width="11.125" style="2" customWidth="1"/>
    <col min="5" max="5" width="20.625" style="2" customWidth="1"/>
    <col min="6" max="6" width="3.625" style="2" customWidth="1"/>
    <col min="7" max="9" width="4.125" style="2" customWidth="1"/>
    <col min="10" max="10" width="25.625" style="2" customWidth="1"/>
    <col min="11" max="11" width="7.75390625" style="2" customWidth="1"/>
    <col min="12" max="12" width="7.375" style="2" customWidth="1"/>
    <col min="13" max="13" width="4.125" style="2" customWidth="1"/>
    <col min="14" max="14" width="28.625" style="2" customWidth="1"/>
    <col min="15" max="15" width="19.125" style="2" customWidth="1"/>
    <col min="16" max="16" width="4.125" style="2" customWidth="1"/>
    <col min="17" max="22" width="9.00390625" style="245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53" t="s">
        <v>204</v>
      </c>
      <c r="P2" s="271"/>
    </row>
    <row r="3" ht="9.75" customHeight="1" thickBot="1"/>
    <row r="4" spans="1:16" s="1" customFormat="1" ht="31.5" customHeight="1">
      <c r="A4" s="274" t="s">
        <v>26</v>
      </c>
      <c r="B4" s="282" t="s">
        <v>205</v>
      </c>
      <c r="C4" s="277" t="s">
        <v>53</v>
      </c>
      <c r="D4" s="279" t="s">
        <v>17</v>
      </c>
      <c r="E4" s="258" t="s">
        <v>54</v>
      </c>
      <c r="F4" s="268" t="s">
        <v>55</v>
      </c>
      <c r="G4" s="261" t="s">
        <v>56</v>
      </c>
      <c r="H4" s="264" t="s">
        <v>63</v>
      </c>
      <c r="I4" s="279" t="s">
        <v>57</v>
      </c>
      <c r="J4" s="287" t="s">
        <v>206</v>
      </c>
      <c r="K4" s="288"/>
      <c r="L4" s="288"/>
      <c r="M4" s="289"/>
      <c r="N4" s="287" t="s">
        <v>66</v>
      </c>
      <c r="O4" s="288"/>
      <c r="P4" s="289"/>
    </row>
    <row r="5" spans="1:16" s="15" customFormat="1" ht="18" customHeight="1">
      <c r="A5" s="275"/>
      <c r="B5" s="283"/>
      <c r="C5" s="278"/>
      <c r="D5" s="280"/>
      <c r="E5" s="259"/>
      <c r="F5" s="269"/>
      <c r="G5" s="262"/>
      <c r="H5" s="265"/>
      <c r="I5" s="285"/>
      <c r="J5" s="256" t="s">
        <v>8</v>
      </c>
      <c r="K5" s="267"/>
      <c r="L5" s="257"/>
      <c r="M5" s="14" t="s">
        <v>9</v>
      </c>
      <c r="N5" s="256" t="s">
        <v>10</v>
      </c>
      <c r="O5" s="257"/>
      <c r="P5" s="14" t="s">
        <v>9</v>
      </c>
    </row>
    <row r="6" spans="1:16" s="15" customFormat="1" ht="18" customHeight="1">
      <c r="A6" s="275"/>
      <c r="B6" s="283"/>
      <c r="C6" s="278"/>
      <c r="D6" s="280"/>
      <c r="E6" s="259"/>
      <c r="F6" s="269"/>
      <c r="G6" s="262"/>
      <c r="H6" s="265"/>
      <c r="I6" s="285"/>
      <c r="J6" s="33"/>
      <c r="K6" s="34"/>
      <c r="L6" s="35"/>
      <c r="M6" s="254" t="s">
        <v>59</v>
      </c>
      <c r="N6" s="18"/>
      <c r="O6" s="32"/>
      <c r="P6" s="254" t="s">
        <v>59</v>
      </c>
    </row>
    <row r="7" spans="1:16" s="1" customFormat="1" ht="51.75" customHeight="1">
      <c r="A7" s="276"/>
      <c r="B7" s="284"/>
      <c r="C7" s="278"/>
      <c r="D7" s="281"/>
      <c r="E7" s="260"/>
      <c r="F7" s="270"/>
      <c r="G7" s="263"/>
      <c r="H7" s="266"/>
      <c r="I7" s="286"/>
      <c r="J7" s="16" t="s">
        <v>58</v>
      </c>
      <c r="K7" s="17" t="s">
        <v>2</v>
      </c>
      <c r="L7" s="17" t="s">
        <v>3</v>
      </c>
      <c r="M7" s="255"/>
      <c r="N7" s="18" t="s">
        <v>60</v>
      </c>
      <c r="O7" s="19" t="s">
        <v>25</v>
      </c>
      <c r="P7" s="255"/>
    </row>
    <row r="8" spans="1:16" ht="28.5" customHeight="1">
      <c r="A8" s="42">
        <v>45</v>
      </c>
      <c r="B8" s="43">
        <v>201</v>
      </c>
      <c r="C8" s="44" t="s">
        <v>69</v>
      </c>
      <c r="D8" s="45" t="s">
        <v>70</v>
      </c>
      <c r="E8" s="44" t="s">
        <v>71</v>
      </c>
      <c r="F8" s="182">
        <v>1</v>
      </c>
      <c r="G8" s="183">
        <v>2</v>
      </c>
      <c r="H8" s="69">
        <v>1</v>
      </c>
      <c r="I8" s="183">
        <v>1</v>
      </c>
      <c r="J8" s="188" t="s">
        <v>72</v>
      </c>
      <c r="K8" s="47">
        <v>38626</v>
      </c>
      <c r="L8" s="47">
        <v>38718</v>
      </c>
      <c r="M8" s="183"/>
      <c r="N8" s="127" t="s">
        <v>73</v>
      </c>
      <c r="O8" s="118" t="s">
        <v>162</v>
      </c>
      <c r="P8" s="183"/>
    </row>
    <row r="9" spans="1:16" ht="25.5" customHeight="1">
      <c r="A9" s="42">
        <v>45</v>
      </c>
      <c r="B9" s="43">
        <v>202</v>
      </c>
      <c r="C9" s="44" t="s">
        <v>69</v>
      </c>
      <c r="D9" s="45" t="s">
        <v>74</v>
      </c>
      <c r="E9" s="44" t="s">
        <v>75</v>
      </c>
      <c r="F9" s="182">
        <v>1</v>
      </c>
      <c r="G9" s="183">
        <v>2</v>
      </c>
      <c r="H9" s="69">
        <v>1</v>
      </c>
      <c r="I9" s="183">
        <v>1</v>
      </c>
      <c r="J9" s="188" t="s">
        <v>76</v>
      </c>
      <c r="K9" s="119">
        <v>38982</v>
      </c>
      <c r="L9" s="119">
        <v>38991</v>
      </c>
      <c r="M9" s="183"/>
      <c r="N9" s="48" t="s">
        <v>77</v>
      </c>
      <c r="O9" s="49" t="s">
        <v>171</v>
      </c>
      <c r="P9" s="183"/>
    </row>
    <row r="10" spans="1:16" ht="12.75" customHeight="1">
      <c r="A10" s="42">
        <v>45</v>
      </c>
      <c r="B10" s="43">
        <v>203</v>
      </c>
      <c r="C10" s="44" t="s">
        <v>69</v>
      </c>
      <c r="D10" s="45" t="s">
        <v>81</v>
      </c>
      <c r="E10" s="44" t="s">
        <v>82</v>
      </c>
      <c r="F10" s="182">
        <v>1</v>
      </c>
      <c r="G10" s="183">
        <v>1</v>
      </c>
      <c r="H10" s="69">
        <v>1</v>
      </c>
      <c r="I10" s="183">
        <v>1</v>
      </c>
      <c r="J10" s="188" t="s">
        <v>83</v>
      </c>
      <c r="K10" s="47">
        <v>38076</v>
      </c>
      <c r="L10" s="47">
        <v>38078</v>
      </c>
      <c r="M10" s="183"/>
      <c r="N10" s="48" t="s">
        <v>84</v>
      </c>
      <c r="O10" s="49" t="s">
        <v>163</v>
      </c>
      <c r="P10" s="183"/>
    </row>
    <row r="11" spans="1:16" ht="28.5" customHeight="1">
      <c r="A11" s="131">
        <v>45</v>
      </c>
      <c r="B11" s="132">
        <v>204</v>
      </c>
      <c r="C11" s="133" t="s">
        <v>69</v>
      </c>
      <c r="D11" s="134" t="s">
        <v>91</v>
      </c>
      <c r="E11" s="133" t="s">
        <v>202</v>
      </c>
      <c r="F11" s="184">
        <v>1</v>
      </c>
      <c r="G11" s="185">
        <v>2</v>
      </c>
      <c r="H11" s="144">
        <v>0</v>
      </c>
      <c r="I11" s="185">
        <v>0</v>
      </c>
      <c r="J11" s="189" t="s">
        <v>92</v>
      </c>
      <c r="K11" s="136">
        <v>39902</v>
      </c>
      <c r="L11" s="136">
        <v>39902</v>
      </c>
      <c r="M11" s="185"/>
      <c r="N11" s="137"/>
      <c r="O11" s="138"/>
      <c r="P11" s="185">
        <v>1</v>
      </c>
    </row>
    <row r="12" spans="1:16" ht="28.5" customHeight="1">
      <c r="A12" s="42">
        <v>45</v>
      </c>
      <c r="B12" s="43">
        <v>205</v>
      </c>
      <c r="C12" s="44" t="s">
        <v>69</v>
      </c>
      <c r="D12" s="45" t="s">
        <v>93</v>
      </c>
      <c r="E12" s="44" t="s">
        <v>94</v>
      </c>
      <c r="F12" s="182">
        <v>1</v>
      </c>
      <c r="G12" s="183">
        <v>2</v>
      </c>
      <c r="H12" s="69">
        <v>1</v>
      </c>
      <c r="I12" s="183">
        <v>1</v>
      </c>
      <c r="J12" s="188" t="s">
        <v>95</v>
      </c>
      <c r="K12" s="47">
        <v>38796</v>
      </c>
      <c r="L12" s="47">
        <v>38796</v>
      </c>
      <c r="M12" s="183"/>
      <c r="N12" s="127" t="s">
        <v>96</v>
      </c>
      <c r="O12" s="49" t="s">
        <v>164</v>
      </c>
      <c r="P12" s="183"/>
    </row>
    <row r="13" spans="1:16" ht="12.75" customHeight="1">
      <c r="A13" s="42">
        <v>45</v>
      </c>
      <c r="B13" s="43">
        <v>206</v>
      </c>
      <c r="C13" s="173" t="s">
        <v>69</v>
      </c>
      <c r="D13" s="174" t="s">
        <v>98</v>
      </c>
      <c r="E13" s="44" t="s">
        <v>100</v>
      </c>
      <c r="F13" s="182">
        <v>1</v>
      </c>
      <c r="G13" s="183">
        <v>2</v>
      </c>
      <c r="H13" s="69">
        <v>1</v>
      </c>
      <c r="I13" s="183">
        <v>1</v>
      </c>
      <c r="J13" s="188" t="s">
        <v>101</v>
      </c>
      <c r="K13" s="47">
        <v>39506</v>
      </c>
      <c r="L13" s="47">
        <v>39539</v>
      </c>
      <c r="M13" s="183"/>
      <c r="N13" s="127" t="s">
        <v>102</v>
      </c>
      <c r="O13" s="49" t="s">
        <v>165</v>
      </c>
      <c r="P13" s="183"/>
    </row>
    <row r="14" spans="1:16" ht="12.75" customHeight="1">
      <c r="A14" s="42">
        <v>45</v>
      </c>
      <c r="B14" s="43">
        <v>207</v>
      </c>
      <c r="C14" s="44" t="s">
        <v>69</v>
      </c>
      <c r="D14" s="45" t="s">
        <v>155</v>
      </c>
      <c r="E14" s="44" t="s">
        <v>156</v>
      </c>
      <c r="F14" s="182">
        <v>1</v>
      </c>
      <c r="G14" s="183">
        <v>2</v>
      </c>
      <c r="H14" s="69">
        <v>1</v>
      </c>
      <c r="I14" s="183">
        <v>1</v>
      </c>
      <c r="J14" s="188" t="s">
        <v>207</v>
      </c>
      <c r="K14" s="47">
        <v>38804</v>
      </c>
      <c r="L14" s="47">
        <v>38808</v>
      </c>
      <c r="M14" s="183"/>
      <c r="N14" s="127" t="s">
        <v>208</v>
      </c>
      <c r="O14" s="49" t="s">
        <v>166</v>
      </c>
      <c r="P14" s="183"/>
    </row>
    <row r="15" spans="1:16" ht="12.75" customHeight="1">
      <c r="A15" s="42">
        <v>45</v>
      </c>
      <c r="B15" s="43">
        <v>208</v>
      </c>
      <c r="C15" s="44" t="s">
        <v>69</v>
      </c>
      <c r="D15" s="45" t="s">
        <v>107</v>
      </c>
      <c r="E15" s="44" t="s">
        <v>108</v>
      </c>
      <c r="F15" s="182">
        <v>1</v>
      </c>
      <c r="G15" s="183">
        <v>2</v>
      </c>
      <c r="H15" s="69">
        <v>1</v>
      </c>
      <c r="I15" s="183">
        <v>1</v>
      </c>
      <c r="J15" s="188" t="s">
        <v>203</v>
      </c>
      <c r="K15" s="47">
        <v>38071</v>
      </c>
      <c r="L15" s="47">
        <v>38078</v>
      </c>
      <c r="M15" s="183"/>
      <c r="N15" s="127" t="s">
        <v>109</v>
      </c>
      <c r="O15" s="118" t="s">
        <v>170</v>
      </c>
      <c r="P15" s="183"/>
    </row>
    <row r="16" spans="1:16" ht="12.75" customHeight="1">
      <c r="A16" s="42">
        <v>45</v>
      </c>
      <c r="B16" s="43">
        <v>209</v>
      </c>
      <c r="C16" s="44" t="s">
        <v>69</v>
      </c>
      <c r="D16" s="45" t="s">
        <v>110</v>
      </c>
      <c r="E16" s="44" t="s">
        <v>111</v>
      </c>
      <c r="F16" s="182">
        <v>1</v>
      </c>
      <c r="G16" s="183">
        <v>2</v>
      </c>
      <c r="H16" s="69">
        <v>1</v>
      </c>
      <c r="I16" s="183">
        <v>1</v>
      </c>
      <c r="J16" s="188"/>
      <c r="K16" s="47"/>
      <c r="L16" s="47"/>
      <c r="M16" s="183">
        <v>1</v>
      </c>
      <c r="N16" s="48" t="s">
        <v>112</v>
      </c>
      <c r="O16" s="49" t="s">
        <v>167</v>
      </c>
      <c r="P16" s="183"/>
    </row>
    <row r="17" spans="1:16" ht="24.75" customHeight="1">
      <c r="A17" s="42">
        <v>45</v>
      </c>
      <c r="B17" s="43">
        <v>301</v>
      </c>
      <c r="C17" s="44" t="s">
        <v>69</v>
      </c>
      <c r="D17" s="45" t="s">
        <v>113</v>
      </c>
      <c r="E17" s="44" t="s">
        <v>114</v>
      </c>
      <c r="F17" s="182">
        <v>1</v>
      </c>
      <c r="G17" s="183">
        <v>2</v>
      </c>
      <c r="H17" s="69">
        <v>1</v>
      </c>
      <c r="I17" s="183">
        <v>0</v>
      </c>
      <c r="J17" s="188" t="s">
        <v>115</v>
      </c>
      <c r="K17" s="47">
        <v>38798</v>
      </c>
      <c r="L17" s="47">
        <v>38808</v>
      </c>
      <c r="M17" s="183"/>
      <c r="N17" s="48" t="s">
        <v>116</v>
      </c>
      <c r="O17" s="49" t="s">
        <v>163</v>
      </c>
      <c r="P17" s="183"/>
    </row>
    <row r="18" spans="1:16" ht="12.75" customHeight="1">
      <c r="A18" s="42">
        <v>45</v>
      </c>
      <c r="B18" s="43">
        <v>341</v>
      </c>
      <c r="C18" s="44" t="s">
        <v>69</v>
      </c>
      <c r="D18" s="45" t="s">
        <v>117</v>
      </c>
      <c r="E18" s="44" t="s">
        <v>118</v>
      </c>
      <c r="F18" s="182">
        <v>1</v>
      </c>
      <c r="G18" s="183">
        <v>2</v>
      </c>
      <c r="H18" s="69">
        <v>0</v>
      </c>
      <c r="I18" s="183">
        <v>0</v>
      </c>
      <c r="J18" s="188"/>
      <c r="K18" s="47"/>
      <c r="L18" s="47"/>
      <c r="M18" s="183">
        <v>0</v>
      </c>
      <c r="N18" s="48" t="s">
        <v>119</v>
      </c>
      <c r="O18" s="49" t="s">
        <v>120</v>
      </c>
      <c r="P18" s="183"/>
    </row>
    <row r="19" spans="1:16" ht="12.75" customHeight="1">
      <c r="A19" s="42">
        <v>45</v>
      </c>
      <c r="B19" s="43">
        <v>361</v>
      </c>
      <c r="C19" s="44" t="s">
        <v>69</v>
      </c>
      <c r="D19" s="45" t="s">
        <v>121</v>
      </c>
      <c r="E19" s="44" t="s">
        <v>122</v>
      </c>
      <c r="F19" s="182">
        <v>1</v>
      </c>
      <c r="G19" s="183">
        <v>2</v>
      </c>
      <c r="H19" s="69">
        <v>0</v>
      </c>
      <c r="I19" s="183">
        <v>0</v>
      </c>
      <c r="J19" s="188"/>
      <c r="K19" s="47"/>
      <c r="L19" s="47"/>
      <c r="M19" s="183">
        <v>0</v>
      </c>
      <c r="N19" s="48"/>
      <c r="O19" s="49"/>
      <c r="P19" s="183">
        <v>0</v>
      </c>
    </row>
    <row r="20" spans="1:16" ht="12.75" customHeight="1">
      <c r="A20" s="42">
        <v>45</v>
      </c>
      <c r="B20" s="43">
        <v>362</v>
      </c>
      <c r="C20" s="173" t="s">
        <v>69</v>
      </c>
      <c r="D20" s="174" t="s">
        <v>123</v>
      </c>
      <c r="E20" s="173" t="s">
        <v>124</v>
      </c>
      <c r="F20" s="182">
        <v>1</v>
      </c>
      <c r="G20" s="183">
        <v>2</v>
      </c>
      <c r="H20" s="69">
        <v>0</v>
      </c>
      <c r="I20" s="183">
        <v>0</v>
      </c>
      <c r="J20" s="188"/>
      <c r="K20" s="47"/>
      <c r="L20" s="47"/>
      <c r="M20" s="183">
        <v>3</v>
      </c>
      <c r="N20" s="48"/>
      <c r="O20" s="49"/>
      <c r="P20" s="183">
        <v>0</v>
      </c>
    </row>
    <row r="21" spans="1:16" ht="12.75" customHeight="1">
      <c r="A21" s="157">
        <v>45</v>
      </c>
      <c r="B21" s="158">
        <v>382</v>
      </c>
      <c r="C21" s="159" t="s">
        <v>69</v>
      </c>
      <c r="D21" s="160" t="s">
        <v>125</v>
      </c>
      <c r="E21" s="161" t="s">
        <v>126</v>
      </c>
      <c r="F21" s="186">
        <v>1</v>
      </c>
      <c r="G21" s="187">
        <v>2</v>
      </c>
      <c r="H21" s="168">
        <v>1</v>
      </c>
      <c r="I21" s="187">
        <v>0</v>
      </c>
      <c r="J21" s="188"/>
      <c r="K21" s="119"/>
      <c r="L21" s="119"/>
      <c r="M21" s="187">
        <v>0</v>
      </c>
      <c r="N21" s="127" t="s">
        <v>127</v>
      </c>
      <c r="O21" s="162" t="s">
        <v>168</v>
      </c>
      <c r="P21" s="187"/>
    </row>
    <row r="22" spans="1:16" ht="12.75" customHeight="1">
      <c r="A22" s="42">
        <v>45</v>
      </c>
      <c r="B22" s="43">
        <v>383</v>
      </c>
      <c r="C22" s="44" t="s">
        <v>128</v>
      </c>
      <c r="D22" s="45" t="s">
        <v>129</v>
      </c>
      <c r="E22" s="44" t="s">
        <v>126</v>
      </c>
      <c r="F22" s="182">
        <v>1</v>
      </c>
      <c r="G22" s="183">
        <v>2</v>
      </c>
      <c r="H22" s="69">
        <v>0</v>
      </c>
      <c r="I22" s="183">
        <v>1</v>
      </c>
      <c r="J22" s="188"/>
      <c r="K22" s="47"/>
      <c r="L22" s="47"/>
      <c r="M22" s="183">
        <v>0</v>
      </c>
      <c r="N22" s="127"/>
      <c r="O22" s="49"/>
      <c r="P22" s="183">
        <v>0</v>
      </c>
    </row>
    <row r="23" spans="1:16" ht="12.75" customHeight="1">
      <c r="A23" s="42">
        <v>45</v>
      </c>
      <c r="B23" s="43">
        <v>401</v>
      </c>
      <c r="C23" s="44" t="s">
        <v>69</v>
      </c>
      <c r="D23" s="45" t="s">
        <v>130</v>
      </c>
      <c r="E23" s="44" t="s">
        <v>131</v>
      </c>
      <c r="F23" s="182">
        <v>1</v>
      </c>
      <c r="G23" s="183">
        <v>2</v>
      </c>
      <c r="H23" s="69">
        <v>1</v>
      </c>
      <c r="I23" s="183">
        <v>1</v>
      </c>
      <c r="J23" s="188"/>
      <c r="K23" s="47"/>
      <c r="L23" s="47"/>
      <c r="M23" s="183">
        <v>3</v>
      </c>
      <c r="N23" s="127" t="s">
        <v>132</v>
      </c>
      <c r="O23" s="49" t="s">
        <v>169</v>
      </c>
      <c r="P23" s="183"/>
    </row>
    <row r="24" spans="1:16" ht="12.75" customHeight="1">
      <c r="A24" s="42">
        <v>45</v>
      </c>
      <c r="B24" s="43">
        <v>402</v>
      </c>
      <c r="C24" s="44" t="s">
        <v>69</v>
      </c>
      <c r="D24" s="45" t="s">
        <v>135</v>
      </c>
      <c r="E24" s="44" t="s">
        <v>136</v>
      </c>
      <c r="F24" s="182">
        <v>1</v>
      </c>
      <c r="G24" s="183">
        <v>2</v>
      </c>
      <c r="H24" s="69">
        <v>0</v>
      </c>
      <c r="I24" s="183">
        <v>0</v>
      </c>
      <c r="J24" s="188"/>
      <c r="K24" s="47"/>
      <c r="L24" s="47"/>
      <c r="M24" s="183">
        <v>0</v>
      </c>
      <c r="N24" s="48"/>
      <c r="O24" s="49"/>
      <c r="P24" s="183">
        <v>0</v>
      </c>
    </row>
    <row r="25" spans="1:16" ht="12.75" customHeight="1">
      <c r="A25" s="42">
        <v>45</v>
      </c>
      <c r="B25" s="43">
        <v>403</v>
      </c>
      <c r="C25" s="44" t="s">
        <v>69</v>
      </c>
      <c r="D25" s="45" t="s">
        <v>137</v>
      </c>
      <c r="E25" s="44" t="s">
        <v>124</v>
      </c>
      <c r="F25" s="182">
        <v>1</v>
      </c>
      <c r="G25" s="183">
        <v>2</v>
      </c>
      <c r="H25" s="69">
        <v>0</v>
      </c>
      <c r="I25" s="183">
        <v>0</v>
      </c>
      <c r="J25" s="188"/>
      <c r="K25" s="47"/>
      <c r="L25" s="47"/>
      <c r="M25" s="183">
        <v>2</v>
      </c>
      <c r="N25" s="48"/>
      <c r="O25" s="49"/>
      <c r="P25" s="183">
        <v>1</v>
      </c>
    </row>
    <row r="26" spans="1:16" ht="12.75" customHeight="1">
      <c r="A26" s="42">
        <v>45</v>
      </c>
      <c r="B26" s="43">
        <v>404</v>
      </c>
      <c r="C26" s="44" t="s">
        <v>69</v>
      </c>
      <c r="D26" s="45" t="s">
        <v>138</v>
      </c>
      <c r="E26" s="44" t="s">
        <v>114</v>
      </c>
      <c r="F26" s="182">
        <v>1</v>
      </c>
      <c r="G26" s="183">
        <v>2</v>
      </c>
      <c r="H26" s="69">
        <v>0</v>
      </c>
      <c r="I26" s="183">
        <v>0</v>
      </c>
      <c r="J26" s="188"/>
      <c r="K26" s="47"/>
      <c r="L26" s="47"/>
      <c r="M26" s="183">
        <v>0</v>
      </c>
      <c r="N26" s="48"/>
      <c r="O26" s="49"/>
      <c r="P26" s="183">
        <v>0</v>
      </c>
    </row>
    <row r="27" spans="1:16" ht="12.75" customHeight="1">
      <c r="A27" s="157">
        <v>45</v>
      </c>
      <c r="B27" s="158">
        <v>405</v>
      </c>
      <c r="C27" s="159" t="s">
        <v>69</v>
      </c>
      <c r="D27" s="160" t="s">
        <v>139</v>
      </c>
      <c r="E27" s="161" t="s">
        <v>140</v>
      </c>
      <c r="F27" s="186">
        <v>1</v>
      </c>
      <c r="G27" s="187">
        <v>2</v>
      </c>
      <c r="H27" s="168">
        <v>1</v>
      </c>
      <c r="I27" s="187">
        <v>0</v>
      </c>
      <c r="J27" s="188"/>
      <c r="K27" s="119"/>
      <c r="L27" s="119"/>
      <c r="M27" s="187">
        <v>0</v>
      </c>
      <c r="N27" s="48"/>
      <c r="O27" s="162"/>
      <c r="P27" s="187">
        <v>0</v>
      </c>
    </row>
    <row r="28" spans="1:16" ht="12.75" customHeight="1">
      <c r="A28" s="42">
        <v>45</v>
      </c>
      <c r="B28" s="43">
        <v>406</v>
      </c>
      <c r="C28" s="44" t="s">
        <v>69</v>
      </c>
      <c r="D28" s="45" t="s">
        <v>142</v>
      </c>
      <c r="E28" s="44" t="s">
        <v>143</v>
      </c>
      <c r="F28" s="182">
        <v>1</v>
      </c>
      <c r="G28" s="183">
        <v>2</v>
      </c>
      <c r="H28" s="69">
        <v>0</v>
      </c>
      <c r="I28" s="183">
        <v>0</v>
      </c>
      <c r="J28" s="188"/>
      <c r="K28" s="47"/>
      <c r="L28" s="47"/>
      <c r="M28" s="183">
        <v>0</v>
      </c>
      <c r="N28" s="48"/>
      <c r="O28" s="49"/>
      <c r="P28" s="183">
        <v>0</v>
      </c>
    </row>
    <row r="29" spans="1:16" ht="12.75" customHeight="1">
      <c r="A29" s="42">
        <v>45</v>
      </c>
      <c r="B29" s="43">
        <v>421</v>
      </c>
      <c r="C29" s="44" t="s">
        <v>69</v>
      </c>
      <c r="D29" s="45" t="s">
        <v>144</v>
      </c>
      <c r="E29" s="44" t="s">
        <v>145</v>
      </c>
      <c r="F29" s="182">
        <v>1</v>
      </c>
      <c r="G29" s="183">
        <v>2</v>
      </c>
      <c r="H29" s="69">
        <v>0</v>
      </c>
      <c r="I29" s="183">
        <v>0</v>
      </c>
      <c r="J29" s="188"/>
      <c r="K29" s="47"/>
      <c r="L29" s="47"/>
      <c r="M29" s="183">
        <v>2</v>
      </c>
      <c r="N29" s="48"/>
      <c r="O29" s="49"/>
      <c r="P29" s="183">
        <v>0</v>
      </c>
    </row>
    <row r="30" spans="1:16" ht="12.75" customHeight="1">
      <c r="A30" s="42">
        <v>45</v>
      </c>
      <c r="B30" s="43">
        <v>429</v>
      </c>
      <c r="C30" s="44" t="s">
        <v>69</v>
      </c>
      <c r="D30" s="45" t="s">
        <v>147</v>
      </c>
      <c r="E30" s="44" t="s">
        <v>143</v>
      </c>
      <c r="F30" s="182">
        <v>1</v>
      </c>
      <c r="G30" s="183">
        <v>2</v>
      </c>
      <c r="H30" s="69">
        <v>0</v>
      </c>
      <c r="I30" s="183">
        <v>0</v>
      </c>
      <c r="J30" s="188"/>
      <c r="K30" s="47"/>
      <c r="L30" s="47"/>
      <c r="M30" s="183">
        <v>2</v>
      </c>
      <c r="N30" s="48"/>
      <c r="O30" s="49"/>
      <c r="P30" s="183">
        <v>0</v>
      </c>
    </row>
    <row r="31" spans="1:16" ht="12.75" customHeight="1">
      <c r="A31" s="42">
        <v>45</v>
      </c>
      <c r="B31" s="43">
        <v>430</v>
      </c>
      <c r="C31" s="44" t="s">
        <v>69</v>
      </c>
      <c r="D31" s="45" t="s">
        <v>157</v>
      </c>
      <c r="E31" s="44" t="s">
        <v>143</v>
      </c>
      <c r="F31" s="182">
        <v>1</v>
      </c>
      <c r="G31" s="183">
        <v>2</v>
      </c>
      <c r="H31" s="69">
        <v>0</v>
      </c>
      <c r="I31" s="183">
        <v>0</v>
      </c>
      <c r="J31" s="188"/>
      <c r="K31" s="47"/>
      <c r="L31" s="47"/>
      <c r="M31" s="183">
        <v>0</v>
      </c>
      <c r="N31" s="48"/>
      <c r="O31" s="49"/>
      <c r="P31" s="183">
        <v>0</v>
      </c>
    </row>
    <row r="32" spans="1:16" ht="12.75" customHeight="1">
      <c r="A32" s="42">
        <v>45</v>
      </c>
      <c r="B32" s="43">
        <v>431</v>
      </c>
      <c r="C32" s="44" t="s">
        <v>69</v>
      </c>
      <c r="D32" s="45" t="s">
        <v>146</v>
      </c>
      <c r="E32" s="44" t="s">
        <v>143</v>
      </c>
      <c r="F32" s="182">
        <v>1</v>
      </c>
      <c r="G32" s="183">
        <v>2</v>
      </c>
      <c r="H32" s="69">
        <v>0</v>
      </c>
      <c r="I32" s="183">
        <v>0</v>
      </c>
      <c r="J32" s="188"/>
      <c r="K32" s="47"/>
      <c r="L32" s="47"/>
      <c r="M32" s="183">
        <v>0</v>
      </c>
      <c r="N32" s="48"/>
      <c r="O32" s="49"/>
      <c r="P32" s="183">
        <v>0</v>
      </c>
    </row>
    <row r="33" spans="1:16" ht="12.75" customHeight="1">
      <c r="A33" s="42">
        <v>45</v>
      </c>
      <c r="B33" s="43">
        <v>441</v>
      </c>
      <c r="C33" s="44" t="s">
        <v>69</v>
      </c>
      <c r="D33" s="45" t="s">
        <v>148</v>
      </c>
      <c r="E33" s="44" t="s">
        <v>149</v>
      </c>
      <c r="F33" s="182">
        <v>1</v>
      </c>
      <c r="G33" s="183">
        <v>2</v>
      </c>
      <c r="H33" s="69">
        <v>1</v>
      </c>
      <c r="I33" s="183">
        <v>0</v>
      </c>
      <c r="J33" s="188"/>
      <c r="K33" s="47"/>
      <c r="L33" s="47"/>
      <c r="M33" s="183">
        <v>0</v>
      </c>
      <c r="N33" s="48"/>
      <c r="O33" s="49"/>
      <c r="P33" s="183">
        <v>0</v>
      </c>
    </row>
    <row r="34" spans="1:16" ht="12.75" customHeight="1">
      <c r="A34" s="42">
        <v>45</v>
      </c>
      <c r="B34" s="43">
        <v>442</v>
      </c>
      <c r="C34" s="44" t="s">
        <v>69</v>
      </c>
      <c r="D34" s="45" t="s">
        <v>150</v>
      </c>
      <c r="E34" s="44" t="s">
        <v>151</v>
      </c>
      <c r="F34" s="182">
        <v>1</v>
      </c>
      <c r="G34" s="183">
        <v>2</v>
      </c>
      <c r="H34" s="69">
        <v>0</v>
      </c>
      <c r="I34" s="183">
        <v>0</v>
      </c>
      <c r="J34" s="188"/>
      <c r="K34" s="47"/>
      <c r="L34" s="47"/>
      <c r="M34" s="183">
        <v>0</v>
      </c>
      <c r="N34" s="48" t="s">
        <v>152</v>
      </c>
      <c r="O34" s="49" t="s">
        <v>163</v>
      </c>
      <c r="P34" s="183"/>
    </row>
    <row r="35" spans="1:16" ht="12.75" customHeight="1" thickBot="1">
      <c r="A35" s="42">
        <v>45</v>
      </c>
      <c r="B35" s="43">
        <v>443</v>
      </c>
      <c r="C35" s="44" t="s">
        <v>69</v>
      </c>
      <c r="D35" s="45" t="s">
        <v>153</v>
      </c>
      <c r="E35" s="44" t="s">
        <v>114</v>
      </c>
      <c r="F35" s="182">
        <v>1</v>
      </c>
      <c r="G35" s="183">
        <v>2</v>
      </c>
      <c r="H35" s="69">
        <v>1</v>
      </c>
      <c r="I35" s="183">
        <v>0</v>
      </c>
      <c r="J35" s="188"/>
      <c r="K35" s="47"/>
      <c r="L35" s="47"/>
      <c r="M35" s="183">
        <v>0</v>
      </c>
      <c r="N35" s="48"/>
      <c r="O35" s="49"/>
      <c r="P35" s="183">
        <v>0</v>
      </c>
    </row>
    <row r="36" spans="1:22" s="13" customFormat="1" ht="18.75" customHeight="1" thickBot="1">
      <c r="A36" s="37"/>
      <c r="B36" s="38"/>
      <c r="C36" s="272" t="s">
        <v>4</v>
      </c>
      <c r="D36" s="273"/>
      <c r="E36" s="39"/>
      <c r="F36" s="40"/>
      <c r="G36" s="41"/>
      <c r="H36" s="246">
        <f>SUM(H8:H35)</f>
        <v>14</v>
      </c>
      <c r="I36" s="247">
        <f>SUM(I8:I35)</f>
        <v>10</v>
      </c>
      <c r="J36" s="246">
        <f>COUNTA(J8:J35)</f>
        <v>9</v>
      </c>
      <c r="K36" s="248"/>
      <c r="L36" s="248"/>
      <c r="M36" s="249"/>
      <c r="N36" s="246">
        <f>COUNTA(N8:N35)</f>
        <v>13</v>
      </c>
      <c r="O36" s="250"/>
      <c r="P36" s="251"/>
      <c r="Q36" s="252"/>
      <c r="R36" s="252"/>
      <c r="S36" s="252"/>
      <c r="T36" s="252"/>
      <c r="U36" s="252"/>
      <c r="V36" s="252"/>
    </row>
  </sheetData>
  <mergeCells count="17">
    <mergeCell ref="P6:P7"/>
    <mergeCell ref="O2:P2"/>
    <mergeCell ref="C36:D36"/>
    <mergeCell ref="A4:A7"/>
    <mergeCell ref="C4:C7"/>
    <mergeCell ref="D4:D7"/>
    <mergeCell ref="B4:B7"/>
    <mergeCell ref="I4:I7"/>
    <mergeCell ref="J4:M4"/>
    <mergeCell ref="N4:P4"/>
    <mergeCell ref="N5:O5"/>
    <mergeCell ref="E4:E7"/>
    <mergeCell ref="G4:G7"/>
    <mergeCell ref="H4:H7"/>
    <mergeCell ref="J5:L5"/>
    <mergeCell ref="F4:F7"/>
    <mergeCell ref="M6:M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8.625" style="2" customWidth="1"/>
    <col min="6" max="6" width="12.625" style="2" customWidth="1"/>
    <col min="7" max="7" width="8.625" style="2" customWidth="1"/>
    <col min="8" max="8" width="20.625" style="2" customWidth="1"/>
    <col min="9" max="10" width="9.125" style="2" customWidth="1"/>
    <col min="11" max="11" width="20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253" t="s">
        <v>201</v>
      </c>
      <c r="T2" s="290"/>
      <c r="U2" s="271"/>
    </row>
    <row r="3" ht="12.75" thickBot="1"/>
    <row r="4" spans="1:21" s="1" customFormat="1" ht="19.5" customHeight="1">
      <c r="A4" s="274" t="s">
        <v>26</v>
      </c>
      <c r="B4" s="282" t="s">
        <v>64</v>
      </c>
      <c r="C4" s="277" t="s">
        <v>53</v>
      </c>
      <c r="D4" s="279" t="s">
        <v>17</v>
      </c>
      <c r="E4" s="287" t="s">
        <v>65</v>
      </c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9"/>
      <c r="U4" s="291" t="s">
        <v>172</v>
      </c>
    </row>
    <row r="5" spans="1:21" s="1" customFormat="1" ht="19.5" customHeight="1">
      <c r="A5" s="275"/>
      <c r="B5" s="283"/>
      <c r="C5" s="278"/>
      <c r="D5" s="305"/>
      <c r="E5" s="25"/>
      <c r="F5" s="23"/>
      <c r="G5" s="26"/>
      <c r="H5" s="26"/>
      <c r="I5" s="26"/>
      <c r="J5" s="26"/>
      <c r="K5" s="26"/>
      <c r="L5" s="256" t="s">
        <v>61</v>
      </c>
      <c r="M5" s="267"/>
      <c r="N5" s="267"/>
      <c r="O5" s="267"/>
      <c r="P5" s="267"/>
      <c r="Q5" s="267"/>
      <c r="R5" s="267"/>
      <c r="S5" s="267"/>
      <c r="T5" s="301"/>
      <c r="U5" s="292"/>
    </row>
    <row r="6" spans="1:21" s="1" customFormat="1" ht="19.5" customHeight="1">
      <c r="A6" s="275"/>
      <c r="B6" s="283"/>
      <c r="C6" s="278"/>
      <c r="D6" s="305"/>
      <c r="E6" s="295" t="s">
        <v>33</v>
      </c>
      <c r="F6" s="20"/>
      <c r="G6" s="302" t="s">
        <v>32</v>
      </c>
      <c r="H6" s="302"/>
      <c r="I6" s="302"/>
      <c r="J6" s="297"/>
      <c r="K6" s="297"/>
      <c r="L6" s="303" t="s">
        <v>38</v>
      </c>
      <c r="M6" s="298"/>
      <c r="N6" s="299"/>
      <c r="O6" s="297" t="s">
        <v>39</v>
      </c>
      <c r="P6" s="298"/>
      <c r="Q6" s="299"/>
      <c r="R6" s="297" t="s">
        <v>40</v>
      </c>
      <c r="S6" s="298"/>
      <c r="T6" s="300"/>
      <c r="U6" s="293"/>
    </row>
    <row r="7" spans="1:21" ht="60" customHeight="1">
      <c r="A7" s="276"/>
      <c r="B7" s="284"/>
      <c r="C7" s="278"/>
      <c r="D7" s="306"/>
      <c r="E7" s="296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62</v>
      </c>
      <c r="K7" s="24" t="s">
        <v>173</v>
      </c>
      <c r="L7" s="205" t="s">
        <v>68</v>
      </c>
      <c r="M7" s="206" t="s">
        <v>174</v>
      </c>
      <c r="N7" s="207" t="s">
        <v>34</v>
      </c>
      <c r="O7" s="208" t="s">
        <v>68</v>
      </c>
      <c r="P7" s="206" t="s">
        <v>174</v>
      </c>
      <c r="Q7" s="209" t="s">
        <v>34</v>
      </c>
      <c r="R7" s="207" t="s">
        <v>68</v>
      </c>
      <c r="S7" s="206" t="s">
        <v>174</v>
      </c>
      <c r="T7" s="207" t="s">
        <v>34</v>
      </c>
      <c r="U7" s="294"/>
    </row>
    <row r="8" spans="1:21" ht="12.75" customHeight="1">
      <c r="A8" s="42">
        <v>45</v>
      </c>
      <c r="B8" s="43">
        <v>201</v>
      </c>
      <c r="C8" s="44" t="s">
        <v>69</v>
      </c>
      <c r="D8" s="45" t="s">
        <v>70</v>
      </c>
      <c r="E8" s="48"/>
      <c r="F8" s="51"/>
      <c r="G8" s="51"/>
      <c r="H8" s="51"/>
      <c r="I8" s="51"/>
      <c r="J8" s="46"/>
      <c r="K8" s="46"/>
      <c r="L8" s="44"/>
      <c r="M8" s="51"/>
      <c r="N8" s="51"/>
      <c r="O8" s="51"/>
      <c r="P8" s="51"/>
      <c r="Q8" s="51"/>
      <c r="R8" s="51"/>
      <c r="S8" s="51"/>
      <c r="T8" s="45"/>
      <c r="U8" s="200">
        <v>1</v>
      </c>
    </row>
    <row r="9" spans="1:21" ht="36" customHeight="1">
      <c r="A9" s="120">
        <v>45</v>
      </c>
      <c r="B9" s="121">
        <v>202</v>
      </c>
      <c r="C9" s="117" t="s">
        <v>69</v>
      </c>
      <c r="D9" s="122" t="s">
        <v>74</v>
      </c>
      <c r="E9" s="127" t="s">
        <v>78</v>
      </c>
      <c r="F9" s="123"/>
      <c r="G9" s="123" t="s">
        <v>175</v>
      </c>
      <c r="H9" s="177" t="s">
        <v>79</v>
      </c>
      <c r="I9" s="175" t="s">
        <v>182</v>
      </c>
      <c r="J9" s="176" t="s">
        <v>183</v>
      </c>
      <c r="K9" s="210" t="s">
        <v>184</v>
      </c>
      <c r="L9" s="124" t="s">
        <v>80</v>
      </c>
      <c r="M9" s="125"/>
      <c r="N9" s="125"/>
      <c r="O9" s="125" t="s">
        <v>80</v>
      </c>
      <c r="P9" s="125"/>
      <c r="Q9" s="125"/>
      <c r="R9" s="125" t="s">
        <v>80</v>
      </c>
      <c r="S9" s="125"/>
      <c r="T9" s="126"/>
      <c r="U9" s="201">
        <v>0</v>
      </c>
    </row>
    <row r="10" spans="1:21" ht="33" customHeight="1">
      <c r="A10" s="42">
        <v>45</v>
      </c>
      <c r="B10" s="43">
        <v>203</v>
      </c>
      <c r="C10" s="44" t="s">
        <v>69</v>
      </c>
      <c r="D10" s="45" t="s">
        <v>81</v>
      </c>
      <c r="E10" s="127" t="s">
        <v>85</v>
      </c>
      <c r="F10" s="51"/>
      <c r="G10" s="51" t="s">
        <v>176</v>
      </c>
      <c r="H10" s="177" t="s">
        <v>86</v>
      </c>
      <c r="I10" s="177" t="s">
        <v>179</v>
      </c>
      <c r="J10" s="178" t="s">
        <v>178</v>
      </c>
      <c r="K10" s="211" t="s">
        <v>88</v>
      </c>
      <c r="L10" s="128" t="s">
        <v>87</v>
      </c>
      <c r="M10" s="51"/>
      <c r="N10" s="51"/>
      <c r="O10" s="51"/>
      <c r="P10" s="51"/>
      <c r="Q10" s="129" t="s">
        <v>87</v>
      </c>
      <c r="R10" s="51"/>
      <c r="S10" s="51"/>
      <c r="T10" s="45"/>
      <c r="U10" s="200">
        <v>1</v>
      </c>
    </row>
    <row r="11" spans="1:21" ht="12.75" customHeight="1">
      <c r="A11" s="131">
        <v>45</v>
      </c>
      <c r="B11" s="132">
        <v>204</v>
      </c>
      <c r="C11" s="133" t="s">
        <v>69</v>
      </c>
      <c r="D11" s="134" t="s">
        <v>91</v>
      </c>
      <c r="E11" s="137"/>
      <c r="F11" s="139"/>
      <c r="G11" s="139"/>
      <c r="H11" s="212"/>
      <c r="I11" s="139"/>
      <c r="J11" s="135"/>
      <c r="K11" s="135"/>
      <c r="L11" s="133"/>
      <c r="M11" s="139"/>
      <c r="N11" s="139"/>
      <c r="O11" s="139"/>
      <c r="P11" s="139"/>
      <c r="Q11" s="139"/>
      <c r="R11" s="139"/>
      <c r="S11" s="139"/>
      <c r="T11" s="134"/>
      <c r="U11" s="202">
        <v>1</v>
      </c>
    </row>
    <row r="12" spans="1:21" ht="12.75" customHeight="1">
      <c r="A12" s="42">
        <v>45</v>
      </c>
      <c r="B12" s="43">
        <v>205</v>
      </c>
      <c r="C12" s="44" t="s">
        <v>69</v>
      </c>
      <c r="D12" s="45" t="s">
        <v>93</v>
      </c>
      <c r="E12" s="48"/>
      <c r="F12" s="51"/>
      <c r="G12" s="51"/>
      <c r="H12" s="177"/>
      <c r="I12" s="51"/>
      <c r="J12" s="46"/>
      <c r="K12" s="46"/>
      <c r="L12" s="44"/>
      <c r="M12" s="51"/>
      <c r="N12" s="51"/>
      <c r="O12" s="51"/>
      <c r="P12" s="51"/>
      <c r="Q12" s="51"/>
      <c r="R12" s="51"/>
      <c r="S12" s="51"/>
      <c r="T12" s="45"/>
      <c r="U12" s="200">
        <v>0</v>
      </c>
    </row>
    <row r="13" spans="1:21" ht="48.75" customHeight="1">
      <c r="A13" s="42">
        <v>45</v>
      </c>
      <c r="B13" s="43">
        <v>206</v>
      </c>
      <c r="C13" s="44" t="s">
        <v>69</v>
      </c>
      <c r="D13" s="45" t="s">
        <v>98</v>
      </c>
      <c r="E13" s="127" t="s">
        <v>103</v>
      </c>
      <c r="F13" s="51" t="s">
        <v>104</v>
      </c>
      <c r="G13" s="51" t="s">
        <v>177</v>
      </c>
      <c r="H13" s="177" t="s">
        <v>105</v>
      </c>
      <c r="I13" s="177" t="s">
        <v>180</v>
      </c>
      <c r="J13" s="178" t="s">
        <v>181</v>
      </c>
      <c r="K13" s="211" t="s">
        <v>159</v>
      </c>
      <c r="L13" s="128" t="s">
        <v>106</v>
      </c>
      <c r="M13" s="129"/>
      <c r="N13" s="156"/>
      <c r="O13" s="129" t="s">
        <v>106</v>
      </c>
      <c r="P13" s="51"/>
      <c r="Q13" s="51"/>
      <c r="R13" s="51"/>
      <c r="S13" s="51"/>
      <c r="T13" s="45"/>
      <c r="U13" s="200">
        <v>0</v>
      </c>
    </row>
    <row r="14" spans="1:21" ht="12.75" customHeight="1">
      <c r="A14" s="42">
        <v>45</v>
      </c>
      <c r="B14" s="43">
        <v>207</v>
      </c>
      <c r="C14" s="44" t="s">
        <v>69</v>
      </c>
      <c r="D14" s="45" t="s">
        <v>155</v>
      </c>
      <c r="E14" s="48"/>
      <c r="F14" s="51"/>
      <c r="G14" s="51"/>
      <c r="H14" s="51"/>
      <c r="I14" s="51"/>
      <c r="J14" s="46"/>
      <c r="K14" s="46"/>
      <c r="L14" s="44"/>
      <c r="M14" s="51"/>
      <c r="N14" s="51"/>
      <c r="O14" s="51"/>
      <c r="P14" s="51"/>
      <c r="Q14" s="51"/>
      <c r="R14" s="51"/>
      <c r="S14" s="51"/>
      <c r="T14" s="45"/>
      <c r="U14" s="200">
        <v>0</v>
      </c>
    </row>
    <row r="15" spans="1:21" ht="12.75" customHeight="1">
      <c r="A15" s="42">
        <v>45</v>
      </c>
      <c r="B15" s="43">
        <v>208</v>
      </c>
      <c r="C15" s="44" t="s">
        <v>69</v>
      </c>
      <c r="D15" s="45" t="s">
        <v>107</v>
      </c>
      <c r="E15" s="48"/>
      <c r="F15" s="51"/>
      <c r="G15" s="51"/>
      <c r="H15" s="51"/>
      <c r="I15" s="51"/>
      <c r="J15" s="46"/>
      <c r="K15" s="46"/>
      <c r="L15" s="44"/>
      <c r="M15" s="51"/>
      <c r="N15" s="51"/>
      <c r="O15" s="51"/>
      <c r="P15" s="51"/>
      <c r="Q15" s="51"/>
      <c r="R15" s="51"/>
      <c r="S15" s="51"/>
      <c r="T15" s="45"/>
      <c r="U15" s="200">
        <v>0</v>
      </c>
    </row>
    <row r="16" spans="1:21" ht="12.75" customHeight="1">
      <c r="A16" s="42">
        <v>45</v>
      </c>
      <c r="B16" s="43">
        <v>209</v>
      </c>
      <c r="C16" s="44" t="s">
        <v>69</v>
      </c>
      <c r="D16" s="45" t="s">
        <v>110</v>
      </c>
      <c r="E16" s="48"/>
      <c r="F16" s="51"/>
      <c r="G16" s="51"/>
      <c r="H16" s="51"/>
      <c r="I16" s="51"/>
      <c r="J16" s="46"/>
      <c r="K16" s="46"/>
      <c r="L16" s="44"/>
      <c r="M16" s="51"/>
      <c r="N16" s="51"/>
      <c r="O16" s="51"/>
      <c r="P16" s="51"/>
      <c r="Q16" s="51"/>
      <c r="R16" s="51"/>
      <c r="S16" s="51"/>
      <c r="T16" s="45"/>
      <c r="U16" s="200">
        <v>0</v>
      </c>
    </row>
    <row r="17" spans="1:21" ht="12.75" customHeight="1">
      <c r="A17" s="42">
        <v>45</v>
      </c>
      <c r="B17" s="43">
        <v>301</v>
      </c>
      <c r="C17" s="44" t="s">
        <v>69</v>
      </c>
      <c r="D17" s="45" t="s">
        <v>113</v>
      </c>
      <c r="E17" s="48"/>
      <c r="F17" s="51"/>
      <c r="G17" s="51"/>
      <c r="H17" s="51"/>
      <c r="I17" s="51"/>
      <c r="J17" s="46"/>
      <c r="K17" s="46"/>
      <c r="L17" s="44"/>
      <c r="M17" s="51"/>
      <c r="N17" s="51"/>
      <c r="O17" s="51"/>
      <c r="P17" s="51"/>
      <c r="Q17" s="51"/>
      <c r="R17" s="51"/>
      <c r="S17" s="51"/>
      <c r="T17" s="45"/>
      <c r="U17" s="200">
        <v>1</v>
      </c>
    </row>
    <row r="18" spans="1:21" ht="12.75" customHeight="1">
      <c r="A18" s="42">
        <v>45</v>
      </c>
      <c r="B18" s="43">
        <v>341</v>
      </c>
      <c r="C18" s="44" t="s">
        <v>69</v>
      </c>
      <c r="D18" s="45" t="s">
        <v>117</v>
      </c>
      <c r="E18" s="48"/>
      <c r="F18" s="51"/>
      <c r="G18" s="51"/>
      <c r="H18" s="51"/>
      <c r="I18" s="51"/>
      <c r="J18" s="46"/>
      <c r="K18" s="46"/>
      <c r="L18" s="44"/>
      <c r="M18" s="51"/>
      <c r="N18" s="51"/>
      <c r="O18" s="51"/>
      <c r="P18" s="51"/>
      <c r="Q18" s="51"/>
      <c r="R18" s="51"/>
      <c r="S18" s="51"/>
      <c r="T18" s="45"/>
      <c r="U18" s="200">
        <v>0</v>
      </c>
    </row>
    <row r="19" spans="1:21" ht="12.75" customHeight="1">
      <c r="A19" s="42">
        <v>45</v>
      </c>
      <c r="B19" s="43">
        <v>361</v>
      </c>
      <c r="C19" s="44" t="s">
        <v>69</v>
      </c>
      <c r="D19" s="45" t="s">
        <v>121</v>
      </c>
      <c r="E19" s="48"/>
      <c r="F19" s="51"/>
      <c r="G19" s="51"/>
      <c r="H19" s="51"/>
      <c r="I19" s="51"/>
      <c r="J19" s="46"/>
      <c r="K19" s="46"/>
      <c r="L19" s="44"/>
      <c r="M19" s="51"/>
      <c r="N19" s="51"/>
      <c r="O19" s="51"/>
      <c r="P19" s="51"/>
      <c r="Q19" s="51"/>
      <c r="R19" s="51"/>
      <c r="S19" s="51"/>
      <c r="T19" s="45"/>
      <c r="U19" s="200">
        <v>0</v>
      </c>
    </row>
    <row r="20" spans="1:21" ht="12.75" customHeight="1">
      <c r="A20" s="42">
        <v>45</v>
      </c>
      <c r="B20" s="43">
        <v>362</v>
      </c>
      <c r="C20" s="44" t="s">
        <v>69</v>
      </c>
      <c r="D20" s="174" t="s">
        <v>123</v>
      </c>
      <c r="E20" s="48"/>
      <c r="F20" s="51"/>
      <c r="G20" s="51"/>
      <c r="H20" s="51"/>
      <c r="I20" s="51"/>
      <c r="J20" s="46"/>
      <c r="K20" s="46"/>
      <c r="L20" s="44"/>
      <c r="M20" s="51"/>
      <c r="N20" s="51"/>
      <c r="O20" s="51"/>
      <c r="P20" s="51"/>
      <c r="Q20" s="51"/>
      <c r="R20" s="51"/>
      <c r="S20" s="51"/>
      <c r="T20" s="45"/>
      <c r="U20" s="200">
        <v>0</v>
      </c>
    </row>
    <row r="21" spans="1:21" ht="12.75" customHeight="1">
      <c r="A21" s="157">
        <v>45</v>
      </c>
      <c r="B21" s="158">
        <v>382</v>
      </c>
      <c r="C21" s="159" t="s">
        <v>69</v>
      </c>
      <c r="D21" s="160" t="s">
        <v>125</v>
      </c>
      <c r="E21" s="48"/>
      <c r="F21" s="51"/>
      <c r="G21" s="51"/>
      <c r="H21" s="51"/>
      <c r="I21" s="51"/>
      <c r="J21" s="46"/>
      <c r="K21" s="46"/>
      <c r="L21" s="44"/>
      <c r="M21" s="51"/>
      <c r="N21" s="51"/>
      <c r="O21" s="51"/>
      <c r="P21" s="51"/>
      <c r="Q21" s="51"/>
      <c r="R21" s="51"/>
      <c r="S21" s="51"/>
      <c r="T21" s="45"/>
      <c r="U21" s="200">
        <v>0</v>
      </c>
    </row>
    <row r="22" spans="1:21" ht="12.75" customHeight="1">
      <c r="A22" s="42">
        <v>45</v>
      </c>
      <c r="B22" s="43">
        <v>383</v>
      </c>
      <c r="C22" s="44" t="s">
        <v>128</v>
      </c>
      <c r="D22" s="45" t="s">
        <v>129</v>
      </c>
      <c r="E22" s="48"/>
      <c r="F22" s="51"/>
      <c r="G22" s="51"/>
      <c r="H22" s="51"/>
      <c r="I22" s="51"/>
      <c r="J22" s="46"/>
      <c r="K22" s="46"/>
      <c r="L22" s="44"/>
      <c r="M22" s="51"/>
      <c r="N22" s="51"/>
      <c r="O22" s="51"/>
      <c r="P22" s="51"/>
      <c r="Q22" s="51"/>
      <c r="R22" s="51"/>
      <c r="S22" s="51"/>
      <c r="T22" s="45"/>
      <c r="U22" s="200">
        <v>0</v>
      </c>
    </row>
    <row r="23" spans="1:21" ht="12.75" customHeight="1">
      <c r="A23" s="42">
        <v>45</v>
      </c>
      <c r="B23" s="43">
        <v>401</v>
      </c>
      <c r="C23" s="44" t="s">
        <v>69</v>
      </c>
      <c r="D23" s="45" t="s">
        <v>133</v>
      </c>
      <c r="E23" s="48"/>
      <c r="F23" s="51"/>
      <c r="G23" s="51"/>
      <c r="H23" s="51"/>
      <c r="I23" s="51"/>
      <c r="J23" s="46"/>
      <c r="K23" s="46"/>
      <c r="L23" s="44"/>
      <c r="M23" s="51"/>
      <c r="N23" s="51"/>
      <c r="O23" s="51"/>
      <c r="P23" s="51"/>
      <c r="Q23" s="51"/>
      <c r="R23" s="51"/>
      <c r="S23" s="51"/>
      <c r="T23" s="45"/>
      <c r="U23" s="200">
        <v>0</v>
      </c>
    </row>
    <row r="24" spans="1:21" ht="12.75" customHeight="1">
      <c r="A24" s="42">
        <v>45</v>
      </c>
      <c r="B24" s="43">
        <v>402</v>
      </c>
      <c r="C24" s="44" t="s">
        <v>69</v>
      </c>
      <c r="D24" s="45" t="s">
        <v>135</v>
      </c>
      <c r="E24" s="48"/>
      <c r="F24" s="51"/>
      <c r="G24" s="51"/>
      <c r="H24" s="51"/>
      <c r="I24" s="51"/>
      <c r="J24" s="46"/>
      <c r="K24" s="46"/>
      <c r="L24" s="44"/>
      <c r="M24" s="51"/>
      <c r="N24" s="51"/>
      <c r="O24" s="51"/>
      <c r="P24" s="51"/>
      <c r="Q24" s="51"/>
      <c r="R24" s="51"/>
      <c r="S24" s="51"/>
      <c r="T24" s="45"/>
      <c r="U24" s="200">
        <v>0</v>
      </c>
    </row>
    <row r="25" spans="1:21" ht="12.75" customHeight="1">
      <c r="A25" s="42">
        <v>45</v>
      </c>
      <c r="B25" s="43">
        <v>403</v>
      </c>
      <c r="C25" s="44" t="s">
        <v>69</v>
      </c>
      <c r="D25" s="45" t="s">
        <v>137</v>
      </c>
      <c r="E25" s="48"/>
      <c r="F25" s="51"/>
      <c r="G25" s="51"/>
      <c r="H25" s="51"/>
      <c r="I25" s="51"/>
      <c r="J25" s="46"/>
      <c r="K25" s="46"/>
      <c r="L25" s="44"/>
      <c r="M25" s="51"/>
      <c r="N25" s="51"/>
      <c r="O25" s="51"/>
      <c r="P25" s="51"/>
      <c r="Q25" s="51"/>
      <c r="R25" s="51"/>
      <c r="S25" s="51"/>
      <c r="T25" s="45"/>
      <c r="U25" s="200">
        <v>0</v>
      </c>
    </row>
    <row r="26" spans="1:21" ht="12.75" customHeight="1">
      <c r="A26" s="42">
        <v>45</v>
      </c>
      <c r="B26" s="43">
        <v>404</v>
      </c>
      <c r="C26" s="44" t="s">
        <v>69</v>
      </c>
      <c r="D26" s="45" t="s">
        <v>138</v>
      </c>
      <c r="E26" s="48"/>
      <c r="F26" s="51"/>
      <c r="G26" s="51"/>
      <c r="H26" s="51"/>
      <c r="I26" s="51"/>
      <c r="J26" s="46"/>
      <c r="K26" s="46"/>
      <c r="L26" s="44"/>
      <c r="M26" s="51"/>
      <c r="N26" s="51"/>
      <c r="O26" s="51"/>
      <c r="P26" s="51"/>
      <c r="Q26" s="51"/>
      <c r="R26" s="51"/>
      <c r="S26" s="51"/>
      <c r="T26" s="45"/>
      <c r="U26" s="200">
        <v>0</v>
      </c>
    </row>
    <row r="27" spans="1:21" ht="12.75" customHeight="1">
      <c r="A27" s="157">
        <v>45</v>
      </c>
      <c r="B27" s="158">
        <v>405</v>
      </c>
      <c r="C27" s="159" t="s">
        <v>69</v>
      </c>
      <c r="D27" s="160" t="s">
        <v>139</v>
      </c>
      <c r="E27" s="48"/>
      <c r="F27" s="51"/>
      <c r="G27" s="51"/>
      <c r="H27" s="51"/>
      <c r="I27" s="51"/>
      <c r="J27" s="46"/>
      <c r="K27" s="46"/>
      <c r="L27" s="44"/>
      <c r="M27" s="51"/>
      <c r="N27" s="51"/>
      <c r="O27" s="51"/>
      <c r="P27" s="51"/>
      <c r="Q27" s="51"/>
      <c r="R27" s="51"/>
      <c r="S27" s="51"/>
      <c r="T27" s="45"/>
      <c r="U27" s="203">
        <v>0</v>
      </c>
    </row>
    <row r="28" spans="1:21" ht="12.75" customHeight="1">
      <c r="A28" s="42">
        <v>45</v>
      </c>
      <c r="B28" s="43">
        <v>406</v>
      </c>
      <c r="C28" s="44" t="s">
        <v>69</v>
      </c>
      <c r="D28" s="45" t="s">
        <v>142</v>
      </c>
      <c r="E28" s="48"/>
      <c r="F28" s="51"/>
      <c r="G28" s="51"/>
      <c r="H28" s="51"/>
      <c r="I28" s="51"/>
      <c r="J28" s="46"/>
      <c r="K28" s="46"/>
      <c r="L28" s="44"/>
      <c r="M28" s="51"/>
      <c r="N28" s="51"/>
      <c r="O28" s="51"/>
      <c r="P28" s="51"/>
      <c r="Q28" s="51"/>
      <c r="R28" s="51"/>
      <c r="S28" s="51"/>
      <c r="T28" s="45"/>
      <c r="U28" s="200">
        <v>0</v>
      </c>
    </row>
    <row r="29" spans="1:21" ht="12.75" customHeight="1">
      <c r="A29" s="42">
        <v>45</v>
      </c>
      <c r="B29" s="43">
        <v>421</v>
      </c>
      <c r="C29" s="44" t="s">
        <v>69</v>
      </c>
      <c r="D29" s="45" t="s">
        <v>144</v>
      </c>
      <c r="E29" s="48"/>
      <c r="F29" s="51"/>
      <c r="G29" s="51"/>
      <c r="H29" s="51"/>
      <c r="I29" s="51"/>
      <c r="J29" s="46"/>
      <c r="K29" s="46"/>
      <c r="L29" s="44"/>
      <c r="M29" s="51"/>
      <c r="N29" s="51"/>
      <c r="O29" s="51"/>
      <c r="P29" s="51"/>
      <c r="Q29" s="51"/>
      <c r="R29" s="51"/>
      <c r="S29" s="51"/>
      <c r="T29" s="45"/>
      <c r="U29" s="200">
        <v>0</v>
      </c>
    </row>
    <row r="30" spans="1:21" ht="12.75" customHeight="1">
      <c r="A30" s="42">
        <v>45</v>
      </c>
      <c r="B30" s="43">
        <v>429</v>
      </c>
      <c r="C30" s="44" t="s">
        <v>69</v>
      </c>
      <c r="D30" s="45" t="s">
        <v>147</v>
      </c>
      <c r="E30" s="48"/>
      <c r="F30" s="51"/>
      <c r="G30" s="51"/>
      <c r="H30" s="51"/>
      <c r="I30" s="51"/>
      <c r="J30" s="46"/>
      <c r="K30" s="46"/>
      <c r="L30" s="44"/>
      <c r="M30" s="51"/>
      <c r="N30" s="51"/>
      <c r="O30" s="51"/>
      <c r="P30" s="51"/>
      <c r="Q30" s="51"/>
      <c r="R30" s="51"/>
      <c r="S30" s="51"/>
      <c r="T30" s="45"/>
      <c r="U30" s="200">
        <v>0</v>
      </c>
    </row>
    <row r="31" spans="1:21" ht="12.75" customHeight="1">
      <c r="A31" s="42">
        <v>45</v>
      </c>
      <c r="B31" s="43">
        <v>430</v>
      </c>
      <c r="C31" s="44" t="s">
        <v>69</v>
      </c>
      <c r="D31" s="45" t="s">
        <v>157</v>
      </c>
      <c r="E31" s="48"/>
      <c r="F31" s="51"/>
      <c r="G31" s="51"/>
      <c r="H31" s="51"/>
      <c r="I31" s="51"/>
      <c r="J31" s="46"/>
      <c r="K31" s="46"/>
      <c r="L31" s="44"/>
      <c r="M31" s="51"/>
      <c r="N31" s="51"/>
      <c r="O31" s="51"/>
      <c r="P31" s="51"/>
      <c r="Q31" s="51"/>
      <c r="R31" s="51"/>
      <c r="S31" s="51"/>
      <c r="T31" s="45"/>
      <c r="U31" s="200">
        <v>0</v>
      </c>
    </row>
    <row r="32" spans="1:21" ht="12.75" customHeight="1">
      <c r="A32" s="42">
        <v>45</v>
      </c>
      <c r="B32" s="43">
        <v>431</v>
      </c>
      <c r="C32" s="44" t="s">
        <v>69</v>
      </c>
      <c r="D32" s="45" t="s">
        <v>146</v>
      </c>
      <c r="E32" s="48"/>
      <c r="F32" s="51"/>
      <c r="G32" s="51"/>
      <c r="H32" s="51"/>
      <c r="I32" s="51"/>
      <c r="J32" s="46"/>
      <c r="K32" s="46"/>
      <c r="L32" s="44"/>
      <c r="M32" s="51"/>
      <c r="N32" s="51"/>
      <c r="O32" s="51"/>
      <c r="P32" s="51"/>
      <c r="Q32" s="51"/>
      <c r="R32" s="51"/>
      <c r="S32" s="51"/>
      <c r="T32" s="45"/>
      <c r="U32" s="200">
        <v>0</v>
      </c>
    </row>
    <row r="33" spans="1:21" ht="12.75" customHeight="1">
      <c r="A33" s="42">
        <v>45</v>
      </c>
      <c r="B33" s="43">
        <v>441</v>
      </c>
      <c r="C33" s="44" t="s">
        <v>69</v>
      </c>
      <c r="D33" s="45" t="s">
        <v>148</v>
      </c>
      <c r="E33" s="48"/>
      <c r="F33" s="51"/>
      <c r="G33" s="51"/>
      <c r="H33" s="51"/>
      <c r="I33" s="51"/>
      <c r="J33" s="46"/>
      <c r="K33" s="46"/>
      <c r="L33" s="44"/>
      <c r="M33" s="51"/>
      <c r="N33" s="51"/>
      <c r="O33" s="51"/>
      <c r="P33" s="51"/>
      <c r="Q33" s="51"/>
      <c r="R33" s="51"/>
      <c r="S33" s="51"/>
      <c r="T33" s="45"/>
      <c r="U33" s="200">
        <v>0</v>
      </c>
    </row>
    <row r="34" spans="1:21" ht="12.75" customHeight="1">
      <c r="A34" s="42">
        <v>45</v>
      </c>
      <c r="B34" s="43">
        <v>442</v>
      </c>
      <c r="C34" s="44" t="s">
        <v>69</v>
      </c>
      <c r="D34" s="45" t="s">
        <v>150</v>
      </c>
      <c r="E34" s="48"/>
      <c r="F34" s="51"/>
      <c r="G34" s="51"/>
      <c r="H34" s="51"/>
      <c r="I34" s="51"/>
      <c r="J34" s="46"/>
      <c r="K34" s="46"/>
      <c r="L34" s="44"/>
      <c r="M34" s="51"/>
      <c r="N34" s="51"/>
      <c r="O34" s="51"/>
      <c r="P34" s="51"/>
      <c r="Q34" s="51"/>
      <c r="R34" s="51"/>
      <c r="S34" s="51"/>
      <c r="T34" s="45"/>
      <c r="U34" s="200">
        <v>0</v>
      </c>
    </row>
    <row r="35" spans="1:21" ht="12.75" customHeight="1" thickBot="1">
      <c r="A35" s="42">
        <v>45</v>
      </c>
      <c r="B35" s="194">
        <v>443</v>
      </c>
      <c r="C35" s="195" t="s">
        <v>69</v>
      </c>
      <c r="D35" s="196" t="s">
        <v>153</v>
      </c>
      <c r="E35" s="197"/>
      <c r="F35" s="198"/>
      <c r="G35" s="198"/>
      <c r="H35" s="198"/>
      <c r="I35" s="198"/>
      <c r="J35" s="199"/>
      <c r="K35" s="199"/>
      <c r="L35" s="195"/>
      <c r="M35" s="198"/>
      <c r="N35" s="198"/>
      <c r="O35" s="51"/>
      <c r="P35" s="51"/>
      <c r="Q35" s="51"/>
      <c r="R35" s="51"/>
      <c r="S35" s="51"/>
      <c r="T35" s="45"/>
      <c r="U35" s="200">
        <v>0</v>
      </c>
    </row>
    <row r="36" spans="1:21" ht="15" customHeight="1" thickBot="1">
      <c r="A36" s="37"/>
      <c r="B36" s="190"/>
      <c r="C36" s="304" t="s">
        <v>4</v>
      </c>
      <c r="D36" s="304"/>
      <c r="E36" s="191">
        <f>COUNTA(E8:E35)</f>
        <v>3</v>
      </c>
      <c r="F36" s="54"/>
      <c r="G36" s="54"/>
      <c r="H36" s="54"/>
      <c r="I36" s="54"/>
      <c r="J36" s="55"/>
      <c r="K36" s="55"/>
      <c r="L36" s="192">
        <f>COUNTA(L8:L35)</f>
        <v>3</v>
      </c>
      <c r="M36" s="193">
        <f aca="true" t="shared" si="0" ref="M36:T36">COUNTA(M8:M35)</f>
        <v>0</v>
      </c>
      <c r="N36" s="193">
        <f t="shared" si="0"/>
        <v>0</v>
      </c>
      <c r="O36" s="56">
        <f t="shared" si="0"/>
        <v>2</v>
      </c>
      <c r="P36" s="56">
        <f t="shared" si="0"/>
        <v>0</v>
      </c>
      <c r="Q36" s="56">
        <f t="shared" si="0"/>
        <v>1</v>
      </c>
      <c r="R36" s="56">
        <f t="shared" si="0"/>
        <v>1</v>
      </c>
      <c r="S36" s="56">
        <f t="shared" si="0"/>
        <v>0</v>
      </c>
      <c r="T36" s="57">
        <f t="shared" si="0"/>
        <v>0</v>
      </c>
      <c r="U36" s="204">
        <f>SUM(U8:U35)</f>
        <v>4</v>
      </c>
    </row>
  </sheetData>
  <mergeCells count="14">
    <mergeCell ref="C36:D36"/>
    <mergeCell ref="A4:A7"/>
    <mergeCell ref="B4:B7"/>
    <mergeCell ref="C4:C7"/>
    <mergeCell ref="D4:D7"/>
    <mergeCell ref="S2:U2"/>
    <mergeCell ref="U4:U7"/>
    <mergeCell ref="E6:E7"/>
    <mergeCell ref="O6:Q6"/>
    <mergeCell ref="R6:T6"/>
    <mergeCell ref="L5:T5"/>
    <mergeCell ref="E4:T4"/>
    <mergeCell ref="G6:K6"/>
    <mergeCell ref="L6:N6"/>
  </mergeCells>
  <hyperlinks>
    <hyperlink ref="K9" r:id="rId1" display="http://www.city.miyakonojo.miyazaki.jp/index.jsp"/>
    <hyperlink ref="K10" r:id="rId2" display="danjo@city.nobeoka.miyazaki.jp"/>
    <hyperlink ref="K13" r:id="rId3" display="http://hpm.city.hyuga.miyazaki.jp/kyoudou/sunpia/index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4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5.125" style="2" customWidth="1"/>
    <col min="3" max="3" width="8.625" style="2" customWidth="1"/>
    <col min="4" max="4" width="11.375" style="2" customWidth="1"/>
    <col min="5" max="5" width="11.00390625" style="2" customWidth="1"/>
    <col min="6" max="6" width="40.625" style="2" customWidth="1"/>
    <col min="7" max="8" width="5.625" style="2" customWidth="1"/>
    <col min="9" max="16" width="6.125" style="2" customWidth="1"/>
    <col min="17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253" t="s">
        <v>200</v>
      </c>
      <c r="R2" s="290"/>
      <c r="S2" s="271"/>
    </row>
    <row r="3" ht="12.75" thickBot="1"/>
    <row r="4" spans="1:19" s="1" customFormat="1" ht="19.5" customHeight="1">
      <c r="A4" s="274" t="s">
        <v>26</v>
      </c>
      <c r="B4" s="282" t="s">
        <v>64</v>
      </c>
      <c r="C4" s="308" t="s">
        <v>53</v>
      </c>
      <c r="D4" s="279" t="s">
        <v>17</v>
      </c>
      <c r="E4" s="323" t="s">
        <v>36</v>
      </c>
      <c r="F4" s="324"/>
      <c r="G4" s="324"/>
      <c r="H4" s="325"/>
      <c r="I4" s="328" t="s">
        <v>41</v>
      </c>
      <c r="J4" s="329"/>
      <c r="K4" s="329"/>
      <c r="L4" s="329"/>
      <c r="M4" s="329"/>
      <c r="N4" s="329"/>
      <c r="O4" s="329"/>
      <c r="P4" s="329"/>
      <c r="Q4" s="329"/>
      <c r="R4" s="329"/>
      <c r="S4" s="330"/>
    </row>
    <row r="5" spans="1:19" s="31" customFormat="1" ht="19.5" customHeight="1">
      <c r="A5" s="275"/>
      <c r="B5" s="283"/>
      <c r="C5" s="309"/>
      <c r="D5" s="285"/>
      <c r="E5" s="314" t="s">
        <v>52</v>
      </c>
      <c r="F5" s="317" t="s">
        <v>5</v>
      </c>
      <c r="G5" s="320" t="s">
        <v>6</v>
      </c>
      <c r="H5" s="311" t="s">
        <v>7</v>
      </c>
      <c r="I5" s="314" t="s">
        <v>20</v>
      </c>
      <c r="J5" s="331" t="s">
        <v>22</v>
      </c>
      <c r="K5" s="36" t="s">
        <v>185</v>
      </c>
      <c r="L5" s="226"/>
      <c r="M5" s="307" t="s">
        <v>24</v>
      </c>
      <c r="N5" s="307" t="s">
        <v>51</v>
      </c>
      <c r="O5" s="36" t="s">
        <v>186</v>
      </c>
      <c r="P5" s="226"/>
      <c r="Q5" s="331" t="s">
        <v>23</v>
      </c>
      <c r="R5" s="36" t="s">
        <v>185</v>
      </c>
      <c r="S5" s="240"/>
    </row>
    <row r="6" spans="1:19" s="1" customFormat="1" ht="60" customHeight="1">
      <c r="A6" s="275"/>
      <c r="B6" s="283"/>
      <c r="C6" s="309"/>
      <c r="D6" s="285"/>
      <c r="E6" s="315"/>
      <c r="F6" s="318"/>
      <c r="G6" s="321"/>
      <c r="H6" s="312"/>
      <c r="I6" s="315"/>
      <c r="J6" s="332"/>
      <c r="K6" s="326" t="s">
        <v>187</v>
      </c>
      <c r="L6" s="227" t="s">
        <v>188</v>
      </c>
      <c r="M6" s="269"/>
      <c r="N6" s="269"/>
      <c r="O6" s="326" t="s">
        <v>189</v>
      </c>
      <c r="P6" s="227" t="s">
        <v>188</v>
      </c>
      <c r="Q6" s="332"/>
      <c r="R6" s="326" t="s">
        <v>190</v>
      </c>
      <c r="S6" s="241" t="s">
        <v>188</v>
      </c>
    </row>
    <row r="7" spans="1:19" ht="19.5" customHeight="1">
      <c r="A7" s="276"/>
      <c r="B7" s="284"/>
      <c r="C7" s="310"/>
      <c r="D7" s="286"/>
      <c r="E7" s="316"/>
      <c r="F7" s="319"/>
      <c r="G7" s="322"/>
      <c r="H7" s="313"/>
      <c r="I7" s="316"/>
      <c r="J7" s="333"/>
      <c r="K7" s="327"/>
      <c r="L7" s="228" t="s">
        <v>191</v>
      </c>
      <c r="M7" s="270"/>
      <c r="N7" s="270"/>
      <c r="O7" s="327"/>
      <c r="P7" s="228" t="s">
        <v>191</v>
      </c>
      <c r="Q7" s="333"/>
      <c r="R7" s="327"/>
      <c r="S7" s="242" t="s">
        <v>191</v>
      </c>
    </row>
    <row r="8" spans="1:19" ht="12.75" customHeight="1">
      <c r="A8" s="42">
        <v>45</v>
      </c>
      <c r="B8" s="43">
        <v>201</v>
      </c>
      <c r="C8" s="44" t="s">
        <v>69</v>
      </c>
      <c r="D8" s="45" t="s">
        <v>70</v>
      </c>
      <c r="E8" s="65"/>
      <c r="F8" s="51"/>
      <c r="G8" s="213"/>
      <c r="H8" s="214"/>
      <c r="I8" s="69">
        <v>1</v>
      </c>
      <c r="J8" s="182">
        <v>5</v>
      </c>
      <c r="K8" s="182">
        <v>0</v>
      </c>
      <c r="L8" s="66">
        <f aca="true" t="shared" si="0" ref="L8:L14">IF(J8=""," ",ROUND(K8/J8*100,1))</f>
        <v>0</v>
      </c>
      <c r="M8" s="220"/>
      <c r="N8" s="221"/>
      <c r="O8" s="182"/>
      <c r="P8" s="66" t="str">
        <f aca="true" t="shared" si="1" ref="P8:P13">IF(N8=""," ",ROUND(O8/N8*100,1))</f>
        <v> </v>
      </c>
      <c r="Q8" s="220">
        <v>700</v>
      </c>
      <c r="R8" s="182">
        <v>35</v>
      </c>
      <c r="S8" s="67">
        <f aca="true" t="shared" si="2" ref="S8:S13">IF(Q8=""," ",ROUND(R8/Q8*100,1))</f>
        <v>5</v>
      </c>
    </row>
    <row r="9" spans="1:19" ht="12.75" customHeight="1">
      <c r="A9" s="120">
        <v>45</v>
      </c>
      <c r="B9" s="121">
        <v>202</v>
      </c>
      <c r="C9" s="117" t="s">
        <v>69</v>
      </c>
      <c r="D9" s="122" t="s">
        <v>74</v>
      </c>
      <c r="E9" s="65"/>
      <c r="F9" s="51"/>
      <c r="G9" s="213"/>
      <c r="H9" s="214"/>
      <c r="I9" s="69">
        <v>1</v>
      </c>
      <c r="J9" s="182">
        <v>2</v>
      </c>
      <c r="K9" s="182">
        <v>0</v>
      </c>
      <c r="L9" s="66">
        <f t="shared" si="0"/>
        <v>0</v>
      </c>
      <c r="M9" s="220"/>
      <c r="N9" s="221"/>
      <c r="O9" s="182"/>
      <c r="P9" s="66" t="str">
        <f t="shared" si="1"/>
        <v> </v>
      </c>
      <c r="Q9" s="220">
        <v>300</v>
      </c>
      <c r="R9" s="182">
        <v>2</v>
      </c>
      <c r="S9" s="67">
        <f t="shared" si="2"/>
        <v>0.7</v>
      </c>
    </row>
    <row r="10" spans="1:19" ht="12.75" customHeight="1">
      <c r="A10" s="42">
        <v>45</v>
      </c>
      <c r="B10" s="43">
        <v>203</v>
      </c>
      <c r="C10" s="44" t="s">
        <v>69</v>
      </c>
      <c r="D10" s="45" t="s">
        <v>81</v>
      </c>
      <c r="E10" s="130">
        <v>36540</v>
      </c>
      <c r="F10" s="51" t="s">
        <v>89</v>
      </c>
      <c r="G10" s="213">
        <v>1</v>
      </c>
      <c r="H10" s="214">
        <v>1</v>
      </c>
      <c r="I10" s="69">
        <v>1</v>
      </c>
      <c r="J10" s="182">
        <v>1</v>
      </c>
      <c r="K10" s="182">
        <v>0</v>
      </c>
      <c r="L10" s="66">
        <f t="shared" si="0"/>
        <v>0</v>
      </c>
      <c r="M10" s="220"/>
      <c r="N10" s="221"/>
      <c r="O10" s="182"/>
      <c r="P10" s="66" t="str">
        <f t="shared" si="1"/>
        <v> </v>
      </c>
      <c r="Q10" s="220">
        <v>392</v>
      </c>
      <c r="R10" s="182">
        <v>13</v>
      </c>
      <c r="S10" s="67">
        <f t="shared" si="2"/>
        <v>3.3</v>
      </c>
    </row>
    <row r="11" spans="1:19" ht="12.75" customHeight="1">
      <c r="A11" s="131">
        <v>45</v>
      </c>
      <c r="B11" s="132">
        <v>204</v>
      </c>
      <c r="C11" s="133" t="s">
        <v>69</v>
      </c>
      <c r="D11" s="134" t="s">
        <v>91</v>
      </c>
      <c r="E11" s="140"/>
      <c r="F11" s="139"/>
      <c r="G11" s="215"/>
      <c r="H11" s="216"/>
      <c r="I11" s="144">
        <v>1</v>
      </c>
      <c r="J11" s="184"/>
      <c r="K11" s="184"/>
      <c r="L11" s="141" t="str">
        <f t="shared" si="0"/>
        <v> </v>
      </c>
      <c r="M11" s="222"/>
      <c r="N11" s="223"/>
      <c r="O11" s="184"/>
      <c r="P11" s="141" t="str">
        <f t="shared" si="1"/>
        <v> </v>
      </c>
      <c r="Q11" s="222">
        <v>154</v>
      </c>
      <c r="R11" s="184">
        <v>1</v>
      </c>
      <c r="S11" s="142">
        <f t="shared" si="2"/>
        <v>0.6</v>
      </c>
    </row>
    <row r="12" spans="1:19" ht="12.75" customHeight="1">
      <c r="A12" s="42">
        <v>45</v>
      </c>
      <c r="B12" s="43">
        <v>205</v>
      </c>
      <c r="C12" s="44" t="s">
        <v>69</v>
      </c>
      <c r="D12" s="45" t="s">
        <v>93</v>
      </c>
      <c r="E12" s="65"/>
      <c r="F12" s="51"/>
      <c r="G12" s="213"/>
      <c r="H12" s="214"/>
      <c r="I12" s="69">
        <v>1</v>
      </c>
      <c r="J12" s="182">
        <v>2</v>
      </c>
      <c r="K12" s="182">
        <v>0</v>
      </c>
      <c r="L12" s="66">
        <f t="shared" si="0"/>
        <v>0</v>
      </c>
      <c r="M12" s="220"/>
      <c r="N12" s="221"/>
      <c r="O12" s="182"/>
      <c r="P12" s="66" t="str">
        <f t="shared" si="1"/>
        <v> </v>
      </c>
      <c r="Q12" s="220">
        <v>51</v>
      </c>
      <c r="R12" s="182">
        <v>1</v>
      </c>
      <c r="S12" s="67">
        <f t="shared" si="2"/>
        <v>2</v>
      </c>
    </row>
    <row r="13" spans="1:19" ht="12.75" customHeight="1">
      <c r="A13" s="42">
        <v>45</v>
      </c>
      <c r="B13" s="43">
        <v>206</v>
      </c>
      <c r="C13" s="44" t="s">
        <v>69</v>
      </c>
      <c r="D13" s="45" t="s">
        <v>98</v>
      </c>
      <c r="E13" s="65"/>
      <c r="F13" s="51"/>
      <c r="G13" s="213"/>
      <c r="H13" s="214"/>
      <c r="I13" s="69">
        <v>1</v>
      </c>
      <c r="J13" s="182">
        <v>1</v>
      </c>
      <c r="K13" s="182">
        <v>0</v>
      </c>
      <c r="L13" s="66">
        <f t="shared" si="0"/>
        <v>0</v>
      </c>
      <c r="M13" s="220"/>
      <c r="N13" s="221"/>
      <c r="O13" s="182"/>
      <c r="P13" s="66" t="str">
        <f t="shared" si="1"/>
        <v> </v>
      </c>
      <c r="Q13" s="220">
        <v>98</v>
      </c>
      <c r="R13" s="182">
        <v>4</v>
      </c>
      <c r="S13" s="67">
        <f t="shared" si="2"/>
        <v>4.1</v>
      </c>
    </row>
    <row r="14" spans="1:19" ht="12.75" customHeight="1">
      <c r="A14" s="42">
        <v>45</v>
      </c>
      <c r="B14" s="43">
        <v>207</v>
      </c>
      <c r="C14" s="44" t="s">
        <v>69</v>
      </c>
      <c r="D14" s="45" t="s">
        <v>155</v>
      </c>
      <c r="E14" s="65"/>
      <c r="F14" s="51"/>
      <c r="G14" s="213"/>
      <c r="H14" s="214"/>
      <c r="I14" s="69">
        <v>1</v>
      </c>
      <c r="J14" s="182">
        <v>1</v>
      </c>
      <c r="K14" s="182">
        <v>0</v>
      </c>
      <c r="L14" s="66">
        <f t="shared" si="0"/>
        <v>0</v>
      </c>
      <c r="M14" s="220"/>
      <c r="N14" s="221"/>
      <c r="O14" s="182"/>
      <c r="P14" s="66" t="str">
        <f>IF(N14=""," ",ROUND(O14/N14*100,1))</f>
        <v> </v>
      </c>
      <c r="Q14" s="220">
        <v>153</v>
      </c>
      <c r="R14" s="182">
        <v>7</v>
      </c>
      <c r="S14" s="67">
        <f>IF(Q14=""," ",ROUND(R14/Q14*100,1))</f>
        <v>4.6</v>
      </c>
    </row>
    <row r="15" spans="1:19" ht="12.75" customHeight="1">
      <c r="A15" s="42">
        <v>45</v>
      </c>
      <c r="B15" s="43">
        <v>208</v>
      </c>
      <c r="C15" s="44" t="s">
        <v>69</v>
      </c>
      <c r="D15" s="45" t="s">
        <v>107</v>
      </c>
      <c r="E15" s="65"/>
      <c r="F15" s="51"/>
      <c r="G15" s="213"/>
      <c r="H15" s="214"/>
      <c r="I15" s="69">
        <v>1</v>
      </c>
      <c r="J15" s="182">
        <v>1</v>
      </c>
      <c r="K15" s="182">
        <v>0</v>
      </c>
      <c r="L15" s="66">
        <f aca="true" t="shared" si="3" ref="L15:L22">IF(J15=""," ",ROUND(K15/J15*100,1))</f>
        <v>0</v>
      </c>
      <c r="M15" s="220"/>
      <c r="N15" s="221"/>
      <c r="O15" s="182"/>
      <c r="P15" s="66" t="str">
        <f aca="true" t="shared" si="4" ref="P15:P20">IF(N15=""," ",ROUND(O15/N15*100,1))</f>
        <v> </v>
      </c>
      <c r="Q15" s="220">
        <v>129</v>
      </c>
      <c r="R15" s="182">
        <v>0</v>
      </c>
      <c r="S15" s="67">
        <f aca="true" t="shared" si="5" ref="S15:S29">IF(Q15=""," ",ROUND(R15/Q15*100,1))</f>
        <v>0</v>
      </c>
    </row>
    <row r="16" spans="1:19" ht="12.75" customHeight="1">
      <c r="A16" s="42">
        <v>45</v>
      </c>
      <c r="B16" s="43">
        <v>209</v>
      </c>
      <c r="C16" s="44" t="s">
        <v>69</v>
      </c>
      <c r="D16" s="45" t="s">
        <v>110</v>
      </c>
      <c r="E16" s="65"/>
      <c r="F16" s="51"/>
      <c r="G16" s="213"/>
      <c r="H16" s="214"/>
      <c r="I16" s="69">
        <v>1</v>
      </c>
      <c r="J16" s="182">
        <v>1</v>
      </c>
      <c r="K16" s="182">
        <v>0</v>
      </c>
      <c r="L16" s="66">
        <f t="shared" si="3"/>
        <v>0</v>
      </c>
      <c r="M16" s="220"/>
      <c r="N16" s="221"/>
      <c r="O16" s="182"/>
      <c r="P16" s="66" t="str">
        <f t="shared" si="4"/>
        <v> </v>
      </c>
      <c r="Q16" s="220">
        <v>65</v>
      </c>
      <c r="R16" s="182">
        <v>1</v>
      </c>
      <c r="S16" s="67">
        <f t="shared" si="5"/>
        <v>1.5</v>
      </c>
    </row>
    <row r="17" spans="1:19" ht="12.75" customHeight="1">
      <c r="A17" s="42">
        <v>45</v>
      </c>
      <c r="B17" s="43">
        <v>301</v>
      </c>
      <c r="C17" s="44" t="s">
        <v>69</v>
      </c>
      <c r="D17" s="45" t="s">
        <v>113</v>
      </c>
      <c r="E17" s="65"/>
      <c r="F17" s="51"/>
      <c r="G17" s="213"/>
      <c r="H17" s="214"/>
      <c r="I17" s="69"/>
      <c r="J17" s="182"/>
      <c r="K17" s="182"/>
      <c r="L17" s="66" t="str">
        <f t="shared" si="3"/>
        <v> </v>
      </c>
      <c r="M17" s="220">
        <v>1</v>
      </c>
      <c r="N17" s="221">
        <v>1</v>
      </c>
      <c r="O17" s="182">
        <v>0</v>
      </c>
      <c r="P17" s="66">
        <f t="shared" si="4"/>
        <v>0</v>
      </c>
      <c r="Q17" s="220">
        <v>37</v>
      </c>
      <c r="R17" s="182">
        <v>1</v>
      </c>
      <c r="S17" s="67">
        <f t="shared" si="5"/>
        <v>2.7</v>
      </c>
    </row>
    <row r="18" spans="1:19" ht="12.75" customHeight="1">
      <c r="A18" s="42">
        <v>45</v>
      </c>
      <c r="B18" s="43">
        <v>341</v>
      </c>
      <c r="C18" s="44" t="s">
        <v>69</v>
      </c>
      <c r="D18" s="45" t="s">
        <v>117</v>
      </c>
      <c r="E18" s="65"/>
      <c r="F18" s="51"/>
      <c r="G18" s="213"/>
      <c r="H18" s="214"/>
      <c r="I18" s="69"/>
      <c r="J18" s="182"/>
      <c r="K18" s="182"/>
      <c r="L18" s="66" t="str">
        <f t="shared" si="3"/>
        <v> </v>
      </c>
      <c r="M18" s="220">
        <v>1</v>
      </c>
      <c r="N18" s="221">
        <v>1</v>
      </c>
      <c r="O18" s="182">
        <v>0</v>
      </c>
      <c r="P18" s="66">
        <f t="shared" si="4"/>
        <v>0</v>
      </c>
      <c r="Q18" s="220">
        <v>30</v>
      </c>
      <c r="R18" s="182">
        <v>0</v>
      </c>
      <c r="S18" s="67">
        <f t="shared" si="5"/>
        <v>0</v>
      </c>
    </row>
    <row r="19" spans="1:19" ht="12.75" customHeight="1">
      <c r="A19" s="42">
        <v>45</v>
      </c>
      <c r="B19" s="43">
        <v>361</v>
      </c>
      <c r="C19" s="44" t="s">
        <v>69</v>
      </c>
      <c r="D19" s="45" t="s">
        <v>121</v>
      </c>
      <c r="E19" s="65"/>
      <c r="F19" s="51"/>
      <c r="G19" s="213"/>
      <c r="H19" s="214"/>
      <c r="I19" s="69"/>
      <c r="J19" s="182"/>
      <c r="K19" s="182"/>
      <c r="L19" s="66" t="str">
        <f t="shared" si="3"/>
        <v> </v>
      </c>
      <c r="M19" s="220">
        <v>1</v>
      </c>
      <c r="N19" s="221">
        <v>1</v>
      </c>
      <c r="O19" s="182">
        <v>0</v>
      </c>
      <c r="P19" s="66">
        <f t="shared" si="4"/>
        <v>0</v>
      </c>
      <c r="Q19" s="220">
        <v>20</v>
      </c>
      <c r="R19" s="182">
        <v>1</v>
      </c>
      <c r="S19" s="67">
        <f t="shared" si="5"/>
        <v>5</v>
      </c>
    </row>
    <row r="20" spans="1:19" ht="12.75" customHeight="1">
      <c r="A20" s="42">
        <v>45</v>
      </c>
      <c r="B20" s="43">
        <v>362</v>
      </c>
      <c r="C20" s="173" t="s">
        <v>69</v>
      </c>
      <c r="D20" s="174" t="s">
        <v>123</v>
      </c>
      <c r="E20" s="65"/>
      <c r="F20" s="51"/>
      <c r="G20" s="213"/>
      <c r="H20" s="214"/>
      <c r="I20" s="69"/>
      <c r="J20" s="182"/>
      <c r="K20" s="182"/>
      <c r="L20" s="66" t="str">
        <f t="shared" si="3"/>
        <v> </v>
      </c>
      <c r="M20" s="220">
        <v>1</v>
      </c>
      <c r="N20" s="221">
        <v>1</v>
      </c>
      <c r="O20" s="182">
        <v>0</v>
      </c>
      <c r="P20" s="66">
        <f t="shared" si="4"/>
        <v>0</v>
      </c>
      <c r="Q20" s="220">
        <v>6</v>
      </c>
      <c r="R20" s="182">
        <v>1</v>
      </c>
      <c r="S20" s="67">
        <f t="shared" si="5"/>
        <v>16.7</v>
      </c>
    </row>
    <row r="21" spans="1:19" ht="12.75" customHeight="1">
      <c r="A21" s="157">
        <v>45</v>
      </c>
      <c r="B21" s="158">
        <v>382</v>
      </c>
      <c r="C21" s="159" t="s">
        <v>69</v>
      </c>
      <c r="D21" s="160" t="s">
        <v>125</v>
      </c>
      <c r="E21" s="163"/>
      <c r="F21" s="164"/>
      <c r="G21" s="217"/>
      <c r="H21" s="218"/>
      <c r="I21" s="219"/>
      <c r="J21" s="186"/>
      <c r="K21" s="186"/>
      <c r="L21" s="165" t="str">
        <f t="shared" si="3"/>
        <v> </v>
      </c>
      <c r="M21" s="224">
        <v>1</v>
      </c>
      <c r="N21" s="225">
        <v>1</v>
      </c>
      <c r="O21" s="186">
        <v>0</v>
      </c>
      <c r="P21" s="165">
        <f>IF(O21=""," ",ROUND(O21/N21*100,1))</f>
        <v>0</v>
      </c>
      <c r="Q21" s="224">
        <v>61</v>
      </c>
      <c r="R21" s="186">
        <v>1</v>
      </c>
      <c r="S21" s="166">
        <f t="shared" si="5"/>
        <v>1.6</v>
      </c>
    </row>
    <row r="22" spans="1:19" ht="12.75" customHeight="1">
      <c r="A22" s="42">
        <v>45</v>
      </c>
      <c r="B22" s="43">
        <v>383</v>
      </c>
      <c r="C22" s="44" t="s">
        <v>128</v>
      </c>
      <c r="D22" s="45" t="s">
        <v>129</v>
      </c>
      <c r="E22" s="65"/>
      <c r="F22" s="51"/>
      <c r="G22" s="213"/>
      <c r="H22" s="214"/>
      <c r="I22" s="69"/>
      <c r="J22" s="182"/>
      <c r="K22" s="182"/>
      <c r="L22" s="66" t="str">
        <f t="shared" si="3"/>
        <v> </v>
      </c>
      <c r="M22" s="220">
        <v>1</v>
      </c>
      <c r="N22" s="221">
        <v>1</v>
      </c>
      <c r="O22" s="182">
        <v>0</v>
      </c>
      <c r="P22" s="66">
        <f>IF(N22=""," ",ROUND(O22/N22*100,1))</f>
        <v>0</v>
      </c>
      <c r="Q22" s="220">
        <v>22</v>
      </c>
      <c r="R22" s="182">
        <v>1</v>
      </c>
      <c r="S22" s="67">
        <f t="shared" si="5"/>
        <v>4.5</v>
      </c>
    </row>
    <row r="23" spans="1:19" ht="12.75" customHeight="1">
      <c r="A23" s="42">
        <v>45</v>
      </c>
      <c r="B23" s="43">
        <v>401</v>
      </c>
      <c r="C23" s="44" t="s">
        <v>69</v>
      </c>
      <c r="D23" s="45" t="s">
        <v>133</v>
      </c>
      <c r="E23" s="65"/>
      <c r="F23" s="51"/>
      <c r="G23" s="213"/>
      <c r="H23" s="214"/>
      <c r="I23" s="69"/>
      <c r="J23" s="182"/>
      <c r="K23" s="182"/>
      <c r="L23" s="66" t="str">
        <f aca="true" t="shared" si="6" ref="L23:L35">IF(J23=""," ",ROUND(K23/J23*100,1))</f>
        <v> </v>
      </c>
      <c r="M23" s="220">
        <v>1</v>
      </c>
      <c r="N23" s="221">
        <v>1</v>
      </c>
      <c r="O23" s="182">
        <v>0</v>
      </c>
      <c r="P23" s="66">
        <f>IF(N23=""," ",ROUND(O23/N23*100,1))</f>
        <v>0</v>
      </c>
      <c r="Q23" s="220">
        <v>84</v>
      </c>
      <c r="R23" s="182">
        <v>1</v>
      </c>
      <c r="S23" s="67">
        <f t="shared" si="5"/>
        <v>1.2</v>
      </c>
    </row>
    <row r="24" spans="1:19" ht="12.75" customHeight="1">
      <c r="A24" s="42">
        <v>45</v>
      </c>
      <c r="B24" s="43">
        <v>402</v>
      </c>
      <c r="C24" s="44" t="s">
        <v>69</v>
      </c>
      <c r="D24" s="45" t="s">
        <v>135</v>
      </c>
      <c r="E24" s="65"/>
      <c r="F24" s="51"/>
      <c r="G24" s="213"/>
      <c r="H24" s="214"/>
      <c r="I24" s="69"/>
      <c r="J24" s="182"/>
      <c r="K24" s="182"/>
      <c r="L24" s="66" t="str">
        <f t="shared" si="6"/>
        <v> </v>
      </c>
      <c r="M24" s="220">
        <v>1</v>
      </c>
      <c r="N24" s="221">
        <v>1</v>
      </c>
      <c r="O24" s="182">
        <v>0</v>
      </c>
      <c r="P24" s="66">
        <f>IF(N24=""," ",ROUND(O24/N24*100,1))</f>
        <v>0</v>
      </c>
      <c r="Q24" s="220">
        <v>62</v>
      </c>
      <c r="R24" s="182">
        <v>0</v>
      </c>
      <c r="S24" s="67">
        <f t="shared" si="5"/>
        <v>0</v>
      </c>
    </row>
    <row r="25" spans="1:19" ht="12.75" customHeight="1">
      <c r="A25" s="42">
        <v>45</v>
      </c>
      <c r="B25" s="43">
        <v>403</v>
      </c>
      <c r="C25" s="44" t="s">
        <v>69</v>
      </c>
      <c r="D25" s="45" t="s">
        <v>137</v>
      </c>
      <c r="E25" s="65"/>
      <c r="F25" s="51"/>
      <c r="G25" s="213"/>
      <c r="H25" s="214"/>
      <c r="I25" s="69"/>
      <c r="J25" s="182"/>
      <c r="K25" s="182"/>
      <c r="L25" s="66" t="str">
        <f t="shared" si="6"/>
        <v> </v>
      </c>
      <c r="M25" s="220">
        <v>1</v>
      </c>
      <c r="N25" s="221">
        <v>1</v>
      </c>
      <c r="O25" s="182">
        <v>0</v>
      </c>
      <c r="P25" s="66">
        <f>IF(N25=""," ",ROUND(O25/N25*100,1))</f>
        <v>0</v>
      </c>
      <c r="Q25" s="220">
        <v>8</v>
      </c>
      <c r="R25" s="182">
        <v>0</v>
      </c>
      <c r="S25" s="67">
        <f t="shared" si="5"/>
        <v>0</v>
      </c>
    </row>
    <row r="26" spans="1:19" ht="12.75" customHeight="1">
      <c r="A26" s="42">
        <v>45</v>
      </c>
      <c r="B26" s="43">
        <v>404</v>
      </c>
      <c r="C26" s="44" t="s">
        <v>69</v>
      </c>
      <c r="D26" s="45" t="s">
        <v>138</v>
      </c>
      <c r="E26" s="65"/>
      <c r="F26" s="51"/>
      <c r="G26" s="213"/>
      <c r="H26" s="214"/>
      <c r="I26" s="69"/>
      <c r="J26" s="182"/>
      <c r="K26" s="182"/>
      <c r="L26" s="66" t="str">
        <f t="shared" si="6"/>
        <v> </v>
      </c>
      <c r="M26" s="220">
        <v>1</v>
      </c>
      <c r="N26" s="221">
        <v>1</v>
      </c>
      <c r="O26" s="182">
        <v>0</v>
      </c>
      <c r="P26" s="66">
        <f>IF(N26=""," ",ROUND(O26/N26*100,1))</f>
        <v>0</v>
      </c>
      <c r="Q26" s="220">
        <v>36</v>
      </c>
      <c r="R26" s="182">
        <v>2</v>
      </c>
      <c r="S26" s="67">
        <f t="shared" si="5"/>
        <v>5.6</v>
      </c>
    </row>
    <row r="27" spans="1:19" ht="12.75" customHeight="1">
      <c r="A27" s="157">
        <v>45</v>
      </c>
      <c r="B27" s="158">
        <v>405</v>
      </c>
      <c r="C27" s="159" t="s">
        <v>69</v>
      </c>
      <c r="D27" s="160" t="s">
        <v>139</v>
      </c>
      <c r="E27" s="163" t="s">
        <v>141</v>
      </c>
      <c r="F27" s="164"/>
      <c r="G27" s="217"/>
      <c r="H27" s="218"/>
      <c r="I27" s="219"/>
      <c r="J27" s="186"/>
      <c r="K27" s="186"/>
      <c r="L27" s="165" t="str">
        <f t="shared" si="6"/>
        <v> </v>
      </c>
      <c r="M27" s="224">
        <v>1</v>
      </c>
      <c r="N27" s="225">
        <v>1</v>
      </c>
      <c r="O27" s="186">
        <v>0</v>
      </c>
      <c r="P27" s="165">
        <f>IF(O27=""," ",ROUND(O27/N27*100,1))</f>
        <v>0</v>
      </c>
      <c r="Q27" s="224">
        <v>24</v>
      </c>
      <c r="R27" s="186">
        <v>0</v>
      </c>
      <c r="S27" s="166">
        <f t="shared" si="5"/>
        <v>0</v>
      </c>
    </row>
    <row r="28" spans="1:19" ht="12.75" customHeight="1">
      <c r="A28" s="42">
        <v>45</v>
      </c>
      <c r="B28" s="43">
        <v>406</v>
      </c>
      <c r="C28" s="44" t="s">
        <v>69</v>
      </c>
      <c r="D28" s="45" t="s">
        <v>142</v>
      </c>
      <c r="E28" s="65"/>
      <c r="F28" s="51"/>
      <c r="G28" s="213"/>
      <c r="H28" s="214"/>
      <c r="I28" s="69"/>
      <c r="J28" s="182"/>
      <c r="K28" s="182"/>
      <c r="L28" s="66" t="str">
        <f t="shared" si="6"/>
        <v> </v>
      </c>
      <c r="M28" s="220">
        <v>1</v>
      </c>
      <c r="N28" s="221">
        <v>1</v>
      </c>
      <c r="O28" s="182">
        <v>0</v>
      </c>
      <c r="P28" s="66">
        <f aca="true" t="shared" si="7" ref="P28:P36">IF(N28=""," ",ROUND(O28/N28*100,1))</f>
        <v>0</v>
      </c>
      <c r="Q28" s="220">
        <v>44</v>
      </c>
      <c r="R28" s="182">
        <v>2</v>
      </c>
      <c r="S28" s="67">
        <f t="shared" si="5"/>
        <v>4.5</v>
      </c>
    </row>
    <row r="29" spans="1:19" ht="12.75" customHeight="1">
      <c r="A29" s="42">
        <v>45</v>
      </c>
      <c r="B29" s="43">
        <v>421</v>
      </c>
      <c r="C29" s="44" t="s">
        <v>69</v>
      </c>
      <c r="D29" s="45" t="s">
        <v>144</v>
      </c>
      <c r="E29" s="65"/>
      <c r="F29" s="51"/>
      <c r="G29" s="213"/>
      <c r="H29" s="214"/>
      <c r="I29" s="69"/>
      <c r="J29" s="182"/>
      <c r="K29" s="182"/>
      <c r="L29" s="66" t="str">
        <f t="shared" si="6"/>
        <v> </v>
      </c>
      <c r="M29" s="220">
        <v>1</v>
      </c>
      <c r="N29" s="221">
        <v>1</v>
      </c>
      <c r="O29" s="182">
        <v>0</v>
      </c>
      <c r="P29" s="66">
        <f t="shared" si="7"/>
        <v>0</v>
      </c>
      <c r="Q29" s="220">
        <v>42</v>
      </c>
      <c r="R29" s="182">
        <v>0</v>
      </c>
      <c r="S29" s="67">
        <f t="shared" si="5"/>
        <v>0</v>
      </c>
    </row>
    <row r="30" spans="1:19" ht="12.75" customHeight="1">
      <c r="A30" s="42">
        <v>45</v>
      </c>
      <c r="B30" s="43">
        <v>429</v>
      </c>
      <c r="C30" s="44" t="s">
        <v>69</v>
      </c>
      <c r="D30" s="45" t="s">
        <v>147</v>
      </c>
      <c r="E30" s="65"/>
      <c r="F30" s="51"/>
      <c r="G30" s="213"/>
      <c r="H30" s="214"/>
      <c r="I30" s="69"/>
      <c r="J30" s="182"/>
      <c r="K30" s="182"/>
      <c r="L30" s="66" t="str">
        <f>IF(J30=""," ",ROUND(K30/J30*100,1))</f>
        <v> </v>
      </c>
      <c r="M30" s="220">
        <v>1</v>
      </c>
      <c r="N30" s="221">
        <v>1</v>
      </c>
      <c r="O30" s="182">
        <v>0</v>
      </c>
      <c r="P30" s="66">
        <f>IF(N30=""," ",ROUND(O30/N30*100,1))</f>
        <v>0</v>
      </c>
      <c r="Q30" s="220">
        <v>16</v>
      </c>
      <c r="R30" s="182">
        <v>0</v>
      </c>
      <c r="S30" s="67">
        <f aca="true" t="shared" si="8" ref="S30:S36">IF(Q30=""," ",ROUND(R30/Q30*100,1))</f>
        <v>0</v>
      </c>
    </row>
    <row r="31" spans="1:19" ht="12.75" customHeight="1">
      <c r="A31" s="42">
        <v>45</v>
      </c>
      <c r="B31" s="43">
        <v>430</v>
      </c>
      <c r="C31" s="44" t="s">
        <v>69</v>
      </c>
      <c r="D31" s="45" t="s">
        <v>157</v>
      </c>
      <c r="E31" s="65"/>
      <c r="F31" s="51"/>
      <c r="G31" s="213"/>
      <c r="H31" s="214"/>
      <c r="I31" s="69"/>
      <c r="J31" s="182"/>
      <c r="K31" s="182"/>
      <c r="L31" s="66" t="str">
        <f>IF(J31=""," ",ROUND(K31/J31*100,1))</f>
        <v> </v>
      </c>
      <c r="M31" s="220">
        <v>1</v>
      </c>
      <c r="N31" s="221">
        <v>1</v>
      </c>
      <c r="O31" s="182">
        <v>0</v>
      </c>
      <c r="P31" s="66">
        <f>IF(N31=""," ",ROUND(O31/N31*100,1))</f>
        <v>0</v>
      </c>
      <c r="Q31" s="220">
        <v>10</v>
      </c>
      <c r="R31" s="182">
        <v>0</v>
      </c>
      <c r="S31" s="67">
        <f t="shared" si="8"/>
        <v>0</v>
      </c>
    </row>
    <row r="32" spans="1:19" ht="12.75" customHeight="1">
      <c r="A32" s="42">
        <v>45</v>
      </c>
      <c r="B32" s="43">
        <v>431</v>
      </c>
      <c r="C32" s="44" t="s">
        <v>69</v>
      </c>
      <c r="D32" s="45" t="s">
        <v>146</v>
      </c>
      <c r="E32" s="65"/>
      <c r="F32" s="51"/>
      <c r="G32" s="213"/>
      <c r="H32" s="214"/>
      <c r="I32" s="69"/>
      <c r="J32" s="182"/>
      <c r="K32" s="182"/>
      <c r="L32" s="66" t="str">
        <f>IF(J32=""," ",ROUND(K32/J32*100,1))</f>
        <v> </v>
      </c>
      <c r="M32" s="220">
        <v>1</v>
      </c>
      <c r="N32" s="221">
        <v>3</v>
      </c>
      <c r="O32" s="182">
        <v>0</v>
      </c>
      <c r="P32" s="66">
        <f>IF(N32=""," ",ROUND(O32/N32*100,1))</f>
        <v>0</v>
      </c>
      <c r="Q32" s="220">
        <v>22</v>
      </c>
      <c r="R32" s="182">
        <v>0</v>
      </c>
      <c r="S32" s="67">
        <f t="shared" si="8"/>
        <v>0</v>
      </c>
    </row>
    <row r="33" spans="1:19" ht="12.75" customHeight="1">
      <c r="A33" s="42">
        <v>45</v>
      </c>
      <c r="B33" s="43">
        <v>441</v>
      </c>
      <c r="C33" s="44" t="s">
        <v>69</v>
      </c>
      <c r="D33" s="45" t="s">
        <v>148</v>
      </c>
      <c r="E33" s="65"/>
      <c r="F33" s="51"/>
      <c r="G33" s="213"/>
      <c r="H33" s="214"/>
      <c r="I33" s="69"/>
      <c r="J33" s="182"/>
      <c r="K33" s="182"/>
      <c r="L33" s="66" t="str">
        <f t="shared" si="6"/>
        <v> </v>
      </c>
      <c r="M33" s="220">
        <v>1</v>
      </c>
      <c r="N33" s="221">
        <v>1</v>
      </c>
      <c r="O33" s="182">
        <v>0</v>
      </c>
      <c r="P33" s="66">
        <f t="shared" si="7"/>
        <v>0</v>
      </c>
      <c r="Q33" s="220">
        <v>56</v>
      </c>
      <c r="R33" s="182">
        <v>0</v>
      </c>
      <c r="S33" s="67">
        <f t="shared" si="8"/>
        <v>0</v>
      </c>
    </row>
    <row r="34" spans="1:19" ht="12.75" customHeight="1">
      <c r="A34" s="42">
        <v>45</v>
      </c>
      <c r="B34" s="43">
        <v>442</v>
      </c>
      <c r="C34" s="44" t="s">
        <v>69</v>
      </c>
      <c r="D34" s="45" t="s">
        <v>150</v>
      </c>
      <c r="E34" s="65"/>
      <c r="F34" s="51"/>
      <c r="G34" s="213"/>
      <c r="H34" s="214"/>
      <c r="I34" s="69"/>
      <c r="J34" s="182"/>
      <c r="K34" s="182"/>
      <c r="L34" s="66" t="str">
        <f t="shared" si="6"/>
        <v> </v>
      </c>
      <c r="M34" s="220">
        <v>1</v>
      </c>
      <c r="N34" s="221">
        <v>1</v>
      </c>
      <c r="O34" s="182">
        <v>0</v>
      </c>
      <c r="P34" s="66">
        <f t="shared" si="7"/>
        <v>0</v>
      </c>
      <c r="Q34" s="220">
        <v>39</v>
      </c>
      <c r="R34" s="182">
        <v>0</v>
      </c>
      <c r="S34" s="67">
        <f t="shared" si="8"/>
        <v>0</v>
      </c>
    </row>
    <row r="35" spans="1:19" ht="12.75" customHeight="1" thickBot="1">
      <c r="A35" s="42">
        <v>45</v>
      </c>
      <c r="B35" s="43">
        <v>443</v>
      </c>
      <c r="C35" s="44" t="s">
        <v>69</v>
      </c>
      <c r="D35" s="45" t="s">
        <v>153</v>
      </c>
      <c r="E35" s="65"/>
      <c r="F35" s="51"/>
      <c r="G35" s="213"/>
      <c r="H35" s="214"/>
      <c r="I35" s="69"/>
      <c r="J35" s="182"/>
      <c r="K35" s="182"/>
      <c r="L35" s="66" t="str">
        <f t="shared" si="6"/>
        <v> </v>
      </c>
      <c r="M35" s="220">
        <v>1</v>
      </c>
      <c r="N35" s="221">
        <v>1</v>
      </c>
      <c r="O35" s="182">
        <v>0</v>
      </c>
      <c r="P35" s="66">
        <f t="shared" si="7"/>
        <v>0</v>
      </c>
      <c r="Q35" s="220">
        <v>14</v>
      </c>
      <c r="R35" s="182">
        <v>0</v>
      </c>
      <c r="S35" s="67">
        <f t="shared" si="8"/>
        <v>0</v>
      </c>
    </row>
    <row r="36" spans="1:19" ht="18.75" customHeight="1" thickBot="1">
      <c r="A36" s="4"/>
      <c r="B36" s="5"/>
      <c r="C36" s="272" t="s">
        <v>4</v>
      </c>
      <c r="D36" s="272"/>
      <c r="E36" s="39"/>
      <c r="F36" s="58">
        <f>COUNTA(F8:F35)</f>
        <v>1</v>
      </c>
      <c r="G36" s="59"/>
      <c r="H36" s="60">
        <f>SUM(H8:H35)</f>
        <v>1</v>
      </c>
      <c r="I36" s="61">
        <f>COUNTA(I8:I35)</f>
        <v>9</v>
      </c>
      <c r="J36" s="62">
        <f>SUM(J8:J35)</f>
        <v>14</v>
      </c>
      <c r="K36" s="62">
        <f>SUM(K8:K35)</f>
        <v>0</v>
      </c>
      <c r="L36" s="62">
        <f>IF(J36=""," ",ROUND(K36/J36*100,1))</f>
        <v>0</v>
      </c>
      <c r="M36" s="63">
        <f>COUNTA(M8:M35)</f>
        <v>19</v>
      </c>
      <c r="N36" s="62">
        <f>SUM(N8:N35)</f>
        <v>21</v>
      </c>
      <c r="O36" s="62">
        <f>SUM(O8:O35)</f>
        <v>0</v>
      </c>
      <c r="P36" s="62">
        <f t="shared" si="7"/>
        <v>0</v>
      </c>
      <c r="Q36" s="64">
        <f>SUM(Q8:Q35)</f>
        <v>2675</v>
      </c>
      <c r="R36" s="62">
        <f>SUM(R8:R35)</f>
        <v>74</v>
      </c>
      <c r="S36" s="99">
        <f t="shared" si="8"/>
        <v>2.8</v>
      </c>
    </row>
    <row r="39" ht="12">
      <c r="F39" s="2" t="s">
        <v>27</v>
      </c>
    </row>
  </sheetData>
  <mergeCells count="20"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  <mergeCell ref="C36:D36"/>
    <mergeCell ref="H5:H7"/>
    <mergeCell ref="E5:E7"/>
    <mergeCell ref="F5:F7"/>
    <mergeCell ref="G5:G7"/>
    <mergeCell ref="M5:M7"/>
    <mergeCell ref="A4:A7"/>
    <mergeCell ref="B4:B7"/>
    <mergeCell ref="C4:C7"/>
    <mergeCell ref="D4:D7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  <headerFooter alignWithMargins="0">
    <oddFooter>&amp;R&amp;A</oddFooter>
  </headerFooter>
  <ignoredErrors>
    <ignoredError sqref="I36 P27 P21" formula="1"/>
    <ignoredError sqref="L36 S36" evalError="1"/>
    <ignoredError sqref="P3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100" workbookViewId="0" topLeftCell="A1">
      <selection activeCell="D55" sqref="D55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5.625" style="2" customWidth="1"/>
    <col min="6" max="6" width="10.125" style="2" customWidth="1"/>
    <col min="7" max="8" width="5.125" style="2" customWidth="1"/>
    <col min="9" max="11" width="6.125" style="2" customWidth="1"/>
    <col min="12" max="13" width="5.125" style="2" customWidth="1"/>
    <col min="14" max="15" width="5.625" style="2" customWidth="1"/>
    <col min="16" max="16" width="5.875" style="2" customWidth="1"/>
    <col min="17" max="17" width="5.625" style="2" customWidth="1"/>
    <col min="18" max="18" width="5.125" style="2" customWidth="1"/>
    <col min="19" max="19" width="5.625" style="2" customWidth="1"/>
    <col min="20" max="20" width="5.125" style="2" customWidth="1"/>
    <col min="21" max="21" width="6.125" style="2" customWidth="1"/>
    <col min="22" max="24" width="5.875" style="2" customWidth="1"/>
    <col min="25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21" customHeight="1" thickBot="1">
      <c r="A2" s="6" t="s">
        <v>16</v>
      </c>
      <c r="B2" s="3"/>
      <c r="Y2" s="253" t="s">
        <v>69</v>
      </c>
      <c r="Z2" s="290"/>
      <c r="AA2" s="271"/>
    </row>
    <row r="3" ht="9.75" customHeight="1" thickBot="1"/>
    <row r="4" spans="5:27" s="12" customFormat="1" ht="18.75" customHeight="1" thickBot="1">
      <c r="E4" s="376" t="s">
        <v>199</v>
      </c>
      <c r="F4" s="377"/>
      <c r="G4" s="229">
        <v>1</v>
      </c>
      <c r="H4" s="378">
        <v>39904</v>
      </c>
      <c r="I4" s="379"/>
      <c r="J4" s="380"/>
      <c r="K4" s="30">
        <v>2</v>
      </c>
      <c r="L4" s="378">
        <v>39934</v>
      </c>
      <c r="M4" s="379"/>
      <c r="N4" s="380"/>
      <c r="O4" s="30">
        <v>3</v>
      </c>
      <c r="P4" s="378" t="s">
        <v>67</v>
      </c>
      <c r="Q4" s="379"/>
      <c r="R4" s="379"/>
      <c r="S4" s="379"/>
      <c r="T4" s="380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57" t="s">
        <v>19</v>
      </c>
      <c r="F6" s="358"/>
      <c r="G6" s="230">
        <v>1</v>
      </c>
      <c r="I6" s="10"/>
      <c r="J6" s="10"/>
      <c r="K6" s="10"/>
      <c r="L6" s="369" t="s">
        <v>19</v>
      </c>
      <c r="M6" s="370"/>
      <c r="N6" s="371"/>
      <c r="O6" s="230">
        <v>1</v>
      </c>
      <c r="P6" s="7"/>
      <c r="Q6" s="369" t="s">
        <v>19</v>
      </c>
      <c r="R6" s="370"/>
      <c r="S6" s="371"/>
      <c r="T6" s="230">
        <v>1</v>
      </c>
      <c r="U6" s="9"/>
      <c r="V6" s="357" t="s">
        <v>19</v>
      </c>
      <c r="W6" s="358"/>
      <c r="X6" s="372"/>
      <c r="Y6" s="230">
        <v>1</v>
      </c>
      <c r="Z6" s="9"/>
      <c r="AA6"/>
    </row>
    <row r="7" spans="1:27" ht="27" customHeight="1">
      <c r="A7" s="274" t="s">
        <v>26</v>
      </c>
      <c r="B7" s="282" t="s">
        <v>64</v>
      </c>
      <c r="C7" s="277" t="s">
        <v>53</v>
      </c>
      <c r="D7" s="279" t="s">
        <v>17</v>
      </c>
      <c r="E7" s="287" t="s">
        <v>43</v>
      </c>
      <c r="F7" s="288"/>
      <c r="G7" s="288"/>
      <c r="H7" s="288"/>
      <c r="I7" s="288"/>
      <c r="J7" s="288"/>
      <c r="K7" s="289"/>
      <c r="L7" s="287" t="s">
        <v>49</v>
      </c>
      <c r="M7" s="288"/>
      <c r="N7" s="288"/>
      <c r="O7" s="288"/>
      <c r="P7" s="289"/>
      <c r="Q7" s="287" t="s">
        <v>50</v>
      </c>
      <c r="R7" s="288"/>
      <c r="S7" s="288"/>
      <c r="T7" s="288"/>
      <c r="U7" s="289"/>
      <c r="V7" s="323" t="s">
        <v>48</v>
      </c>
      <c r="W7" s="324"/>
      <c r="X7" s="324"/>
      <c r="Y7" s="324"/>
      <c r="Z7" s="324"/>
      <c r="AA7" s="325"/>
    </row>
    <row r="8" spans="1:27" ht="13.5" customHeight="1">
      <c r="A8" s="275"/>
      <c r="B8" s="283"/>
      <c r="C8" s="278"/>
      <c r="D8" s="305"/>
      <c r="E8" s="351" t="s">
        <v>192</v>
      </c>
      <c r="F8" s="331" t="s">
        <v>44</v>
      </c>
      <c r="G8" s="354" t="s">
        <v>1</v>
      </c>
      <c r="H8" s="114"/>
      <c r="I8" s="342" t="s">
        <v>0</v>
      </c>
      <c r="J8" s="114"/>
      <c r="K8" s="231"/>
      <c r="L8" s="339" t="s">
        <v>1</v>
      </c>
      <c r="M8" s="114"/>
      <c r="N8" s="342" t="s">
        <v>0</v>
      </c>
      <c r="O8" s="114"/>
      <c r="P8" s="232"/>
      <c r="Q8" s="345" t="s">
        <v>1</v>
      </c>
      <c r="R8" s="114"/>
      <c r="S8" s="342" t="s">
        <v>0</v>
      </c>
      <c r="T8" s="114"/>
      <c r="U8" s="232"/>
      <c r="V8" s="362" t="s">
        <v>11</v>
      </c>
      <c r="W8" s="243"/>
      <c r="X8" s="244"/>
      <c r="Y8" s="359" t="s">
        <v>193</v>
      </c>
      <c r="Z8" s="360"/>
      <c r="AA8" s="361"/>
    </row>
    <row r="9" spans="1:27" ht="13.5" customHeight="1">
      <c r="A9" s="275"/>
      <c r="B9" s="283"/>
      <c r="C9" s="278"/>
      <c r="D9" s="305"/>
      <c r="E9" s="352"/>
      <c r="F9" s="332"/>
      <c r="G9" s="355"/>
      <c r="H9" s="115" t="s">
        <v>185</v>
      </c>
      <c r="I9" s="343"/>
      <c r="J9" s="115" t="s">
        <v>185</v>
      </c>
      <c r="K9" s="336" t="s">
        <v>194</v>
      </c>
      <c r="L9" s="340"/>
      <c r="M9" s="115" t="s">
        <v>195</v>
      </c>
      <c r="N9" s="343"/>
      <c r="O9" s="115" t="s">
        <v>195</v>
      </c>
      <c r="P9" s="338" t="s">
        <v>194</v>
      </c>
      <c r="Q9" s="346"/>
      <c r="R9" s="115" t="s">
        <v>195</v>
      </c>
      <c r="S9" s="343"/>
      <c r="T9" s="115" t="s">
        <v>195</v>
      </c>
      <c r="U9" s="348" t="s">
        <v>194</v>
      </c>
      <c r="V9" s="363"/>
      <c r="W9" s="115" t="s">
        <v>195</v>
      </c>
      <c r="X9" s="350" t="s">
        <v>194</v>
      </c>
      <c r="Y9" s="365" t="s">
        <v>45</v>
      </c>
      <c r="Z9" s="116"/>
      <c r="AA9" s="366" t="s">
        <v>194</v>
      </c>
    </row>
    <row r="10" spans="1:27" ht="13.5" customHeight="1">
      <c r="A10" s="275"/>
      <c r="B10" s="283"/>
      <c r="C10" s="278"/>
      <c r="D10" s="305"/>
      <c r="E10" s="352"/>
      <c r="F10" s="332"/>
      <c r="G10" s="355"/>
      <c r="H10" s="334" t="s">
        <v>46</v>
      </c>
      <c r="I10" s="343"/>
      <c r="J10" s="334" t="s">
        <v>46</v>
      </c>
      <c r="K10" s="336"/>
      <c r="L10" s="340"/>
      <c r="M10" s="334" t="s">
        <v>46</v>
      </c>
      <c r="N10" s="343"/>
      <c r="O10" s="334" t="s">
        <v>46</v>
      </c>
      <c r="P10" s="338"/>
      <c r="Q10" s="346"/>
      <c r="R10" s="334" t="s">
        <v>46</v>
      </c>
      <c r="S10" s="343"/>
      <c r="T10" s="334" t="s">
        <v>46</v>
      </c>
      <c r="U10" s="348"/>
      <c r="V10" s="363"/>
      <c r="W10" s="334" t="s">
        <v>47</v>
      </c>
      <c r="X10" s="348"/>
      <c r="Y10" s="336"/>
      <c r="Z10" s="233" t="s">
        <v>196</v>
      </c>
      <c r="AA10" s="367"/>
    </row>
    <row r="11" spans="1:27" ht="54.75" customHeight="1">
      <c r="A11" s="276"/>
      <c r="B11" s="284"/>
      <c r="C11" s="278"/>
      <c r="D11" s="306"/>
      <c r="E11" s="353"/>
      <c r="F11" s="333"/>
      <c r="G11" s="356"/>
      <c r="H11" s="335"/>
      <c r="I11" s="344"/>
      <c r="J11" s="335"/>
      <c r="K11" s="337"/>
      <c r="L11" s="341"/>
      <c r="M11" s="335"/>
      <c r="N11" s="344"/>
      <c r="O11" s="335"/>
      <c r="P11" s="255"/>
      <c r="Q11" s="347"/>
      <c r="R11" s="335"/>
      <c r="S11" s="344"/>
      <c r="T11" s="335"/>
      <c r="U11" s="349"/>
      <c r="V11" s="364"/>
      <c r="W11" s="335"/>
      <c r="X11" s="349"/>
      <c r="Y11" s="337"/>
      <c r="Z11" s="234" t="s">
        <v>197</v>
      </c>
      <c r="AA11" s="368"/>
    </row>
    <row r="12" spans="1:27" ht="13.5" customHeight="1">
      <c r="A12" s="42">
        <v>45</v>
      </c>
      <c r="B12" s="68">
        <v>201</v>
      </c>
      <c r="C12" s="44" t="s">
        <v>69</v>
      </c>
      <c r="D12" s="45" t="s">
        <v>70</v>
      </c>
      <c r="E12" s="69">
        <v>35</v>
      </c>
      <c r="F12" s="151" t="s">
        <v>198</v>
      </c>
      <c r="G12" s="70">
        <v>85</v>
      </c>
      <c r="H12" s="70">
        <v>74</v>
      </c>
      <c r="I12" s="70">
        <v>1644</v>
      </c>
      <c r="J12" s="70">
        <v>447</v>
      </c>
      <c r="K12" s="67">
        <f aca="true" t="shared" si="0" ref="K12:K17">IF(G12=""," ",ROUND(J12/I12*100,1))</f>
        <v>27.2</v>
      </c>
      <c r="L12" s="71">
        <v>43</v>
      </c>
      <c r="M12" s="70">
        <v>40</v>
      </c>
      <c r="N12" s="70">
        <v>1119</v>
      </c>
      <c r="O12" s="70">
        <v>300</v>
      </c>
      <c r="P12" s="72">
        <f aca="true" t="shared" si="1" ref="P12:P17">IF(L12=""," ",ROUND(O12/N12*100,1))</f>
        <v>26.8</v>
      </c>
      <c r="Q12" s="50">
        <v>6</v>
      </c>
      <c r="R12" s="51">
        <v>4</v>
      </c>
      <c r="S12" s="51">
        <v>62</v>
      </c>
      <c r="T12" s="51">
        <v>7</v>
      </c>
      <c r="U12" s="67">
        <f>IF(Q12=""," ",ROUND(T12/S12*100,1))</f>
        <v>11.3</v>
      </c>
      <c r="V12" s="73">
        <v>170</v>
      </c>
      <c r="W12" s="70">
        <v>3</v>
      </c>
      <c r="X12" s="74">
        <f>IF(V12=""," ",ROUND(W12/V12*100,1))</f>
        <v>1.8</v>
      </c>
      <c r="Y12" s="70">
        <v>117</v>
      </c>
      <c r="Z12" s="70">
        <v>1</v>
      </c>
      <c r="AA12" s="72">
        <f>IF(Y12=""," ",ROUND(Z12/Y12*100,1))</f>
        <v>0.9</v>
      </c>
    </row>
    <row r="13" spans="1:27" ht="13.5" customHeight="1">
      <c r="A13" s="120">
        <v>45</v>
      </c>
      <c r="B13" s="121">
        <v>202</v>
      </c>
      <c r="C13" s="117" t="s">
        <v>69</v>
      </c>
      <c r="D13" s="122" t="s">
        <v>74</v>
      </c>
      <c r="E13" s="235">
        <v>40</v>
      </c>
      <c r="F13" s="70" t="s">
        <v>158</v>
      </c>
      <c r="G13" s="70">
        <v>106</v>
      </c>
      <c r="H13" s="70">
        <v>55</v>
      </c>
      <c r="I13" s="70">
        <v>1392</v>
      </c>
      <c r="J13" s="70">
        <v>204</v>
      </c>
      <c r="K13" s="67">
        <f t="shared" si="0"/>
        <v>14.7</v>
      </c>
      <c r="L13" s="71">
        <v>49</v>
      </c>
      <c r="M13" s="70">
        <v>32</v>
      </c>
      <c r="N13" s="70">
        <v>568</v>
      </c>
      <c r="O13" s="70">
        <v>121</v>
      </c>
      <c r="P13" s="72">
        <f t="shared" si="1"/>
        <v>21.3</v>
      </c>
      <c r="Q13" s="50">
        <v>6</v>
      </c>
      <c r="R13" s="51">
        <v>3</v>
      </c>
      <c r="S13" s="51">
        <v>69</v>
      </c>
      <c r="T13" s="51">
        <v>7</v>
      </c>
      <c r="U13" s="67">
        <f aca="true" t="shared" si="2" ref="U13:U18">IF(Q13=""," ",ROUND(T13/S13*100,1))</f>
        <v>10.1</v>
      </c>
      <c r="V13" s="73">
        <v>128</v>
      </c>
      <c r="W13" s="70">
        <v>3</v>
      </c>
      <c r="X13" s="74">
        <f aca="true" t="shared" si="3" ref="X13:X18">IF(V13=""," ",ROUND(W13/V13*100,1))</f>
        <v>2.3</v>
      </c>
      <c r="Y13" s="70">
        <v>96</v>
      </c>
      <c r="Z13" s="70">
        <v>3</v>
      </c>
      <c r="AA13" s="72">
        <f aca="true" t="shared" si="4" ref="AA13:AA18">IF(Y13=""," ",ROUND(Z13/Y13*100,1))</f>
        <v>3.1</v>
      </c>
    </row>
    <row r="14" spans="1:27" ht="13.5" customHeight="1">
      <c r="A14" s="42">
        <v>45</v>
      </c>
      <c r="B14" s="68">
        <v>203</v>
      </c>
      <c r="C14" s="44" t="s">
        <v>69</v>
      </c>
      <c r="D14" s="45" t="s">
        <v>90</v>
      </c>
      <c r="E14" s="235">
        <v>35</v>
      </c>
      <c r="F14" s="155" t="s">
        <v>160</v>
      </c>
      <c r="G14" s="70">
        <v>45</v>
      </c>
      <c r="H14" s="70">
        <v>41</v>
      </c>
      <c r="I14" s="70">
        <v>709</v>
      </c>
      <c r="J14" s="70">
        <v>216</v>
      </c>
      <c r="K14" s="67">
        <f t="shared" si="0"/>
        <v>30.5</v>
      </c>
      <c r="L14" s="71">
        <v>25</v>
      </c>
      <c r="M14" s="70">
        <v>23</v>
      </c>
      <c r="N14" s="70">
        <v>418</v>
      </c>
      <c r="O14" s="70">
        <v>107</v>
      </c>
      <c r="P14" s="72">
        <f t="shared" si="1"/>
        <v>25.6</v>
      </c>
      <c r="Q14" s="50">
        <v>6</v>
      </c>
      <c r="R14" s="51">
        <v>5</v>
      </c>
      <c r="S14" s="51">
        <v>52</v>
      </c>
      <c r="T14" s="51">
        <v>7</v>
      </c>
      <c r="U14" s="67">
        <f t="shared" si="2"/>
        <v>13.5</v>
      </c>
      <c r="V14" s="73">
        <v>154</v>
      </c>
      <c r="W14" s="70">
        <v>3</v>
      </c>
      <c r="X14" s="74">
        <f t="shared" si="3"/>
        <v>1.9</v>
      </c>
      <c r="Y14" s="70">
        <v>123</v>
      </c>
      <c r="Z14" s="70">
        <v>3</v>
      </c>
      <c r="AA14" s="72">
        <f t="shared" si="4"/>
        <v>2.4</v>
      </c>
    </row>
    <row r="15" spans="1:27" ht="13.5" customHeight="1">
      <c r="A15" s="131">
        <v>45</v>
      </c>
      <c r="B15" s="143">
        <v>204</v>
      </c>
      <c r="C15" s="133" t="s">
        <v>69</v>
      </c>
      <c r="D15" s="134" t="s">
        <v>91</v>
      </c>
      <c r="E15" s="236"/>
      <c r="F15" s="145"/>
      <c r="G15" s="145"/>
      <c r="H15" s="145"/>
      <c r="I15" s="145"/>
      <c r="J15" s="145"/>
      <c r="K15" s="142" t="str">
        <f t="shared" si="0"/>
        <v> </v>
      </c>
      <c r="L15" s="146">
        <v>11</v>
      </c>
      <c r="M15" s="145">
        <v>7</v>
      </c>
      <c r="N15" s="145">
        <v>213</v>
      </c>
      <c r="O15" s="145">
        <v>22</v>
      </c>
      <c r="P15" s="147">
        <f t="shared" si="1"/>
        <v>10.3</v>
      </c>
      <c r="Q15" s="148">
        <v>5</v>
      </c>
      <c r="R15" s="139">
        <v>0</v>
      </c>
      <c r="S15" s="139">
        <v>50</v>
      </c>
      <c r="T15" s="139">
        <v>0</v>
      </c>
      <c r="U15" s="142">
        <f t="shared" si="2"/>
        <v>0</v>
      </c>
      <c r="V15" s="149">
        <v>64</v>
      </c>
      <c r="W15" s="145">
        <v>2</v>
      </c>
      <c r="X15" s="150">
        <f t="shared" si="3"/>
        <v>3.1</v>
      </c>
      <c r="Y15" s="145">
        <v>52</v>
      </c>
      <c r="Z15" s="145">
        <v>1</v>
      </c>
      <c r="AA15" s="147">
        <f t="shared" si="4"/>
        <v>1.9</v>
      </c>
    </row>
    <row r="16" spans="1:27" ht="13.5" customHeight="1">
      <c r="A16" s="42">
        <v>45</v>
      </c>
      <c r="B16" s="68">
        <v>205</v>
      </c>
      <c r="C16" s="44" t="s">
        <v>69</v>
      </c>
      <c r="D16" s="45" t="s">
        <v>93</v>
      </c>
      <c r="E16" s="235">
        <v>33</v>
      </c>
      <c r="F16" s="151" t="s">
        <v>97</v>
      </c>
      <c r="G16" s="70">
        <v>35</v>
      </c>
      <c r="H16" s="70">
        <v>29</v>
      </c>
      <c r="I16" s="70">
        <v>442</v>
      </c>
      <c r="J16" s="70">
        <v>94</v>
      </c>
      <c r="K16" s="67">
        <f t="shared" si="0"/>
        <v>21.3</v>
      </c>
      <c r="L16" s="71">
        <v>29</v>
      </c>
      <c r="M16" s="70">
        <v>24</v>
      </c>
      <c r="N16" s="70">
        <v>352</v>
      </c>
      <c r="O16" s="70">
        <v>74</v>
      </c>
      <c r="P16" s="72">
        <f t="shared" si="1"/>
        <v>21</v>
      </c>
      <c r="Q16" s="50">
        <v>6</v>
      </c>
      <c r="R16" s="51">
        <v>3</v>
      </c>
      <c r="S16" s="51">
        <v>45</v>
      </c>
      <c r="T16" s="51">
        <v>5</v>
      </c>
      <c r="U16" s="67">
        <f t="shared" si="2"/>
        <v>11.1</v>
      </c>
      <c r="V16" s="73">
        <v>47</v>
      </c>
      <c r="W16" s="70">
        <v>6</v>
      </c>
      <c r="X16" s="74">
        <f t="shared" si="3"/>
        <v>12.8</v>
      </c>
      <c r="Y16" s="70">
        <v>33</v>
      </c>
      <c r="Z16" s="70">
        <v>1</v>
      </c>
      <c r="AA16" s="72">
        <f t="shared" si="4"/>
        <v>3</v>
      </c>
    </row>
    <row r="17" spans="1:27" ht="13.5" customHeight="1">
      <c r="A17" s="42">
        <v>45</v>
      </c>
      <c r="B17" s="68">
        <v>206</v>
      </c>
      <c r="C17" s="44" t="s">
        <v>69</v>
      </c>
      <c r="D17" s="45" t="s">
        <v>98</v>
      </c>
      <c r="E17" s="235">
        <v>40</v>
      </c>
      <c r="F17" s="151" t="s">
        <v>99</v>
      </c>
      <c r="G17" s="153">
        <v>51</v>
      </c>
      <c r="H17" s="153">
        <v>50</v>
      </c>
      <c r="I17" s="153">
        <v>681</v>
      </c>
      <c r="J17" s="153">
        <v>171</v>
      </c>
      <c r="K17" s="154">
        <f t="shared" si="0"/>
        <v>25.1</v>
      </c>
      <c r="L17" s="71">
        <v>30</v>
      </c>
      <c r="M17" s="70">
        <v>29</v>
      </c>
      <c r="N17" s="70">
        <v>442</v>
      </c>
      <c r="O17" s="70">
        <v>102</v>
      </c>
      <c r="P17" s="72">
        <f t="shared" si="1"/>
        <v>23.1</v>
      </c>
      <c r="Q17" s="50">
        <v>6</v>
      </c>
      <c r="R17" s="51">
        <v>4</v>
      </c>
      <c r="S17" s="51">
        <v>45</v>
      </c>
      <c r="T17" s="51">
        <v>6</v>
      </c>
      <c r="U17" s="67">
        <f t="shared" si="2"/>
        <v>13.3</v>
      </c>
      <c r="V17" s="73">
        <v>56</v>
      </c>
      <c r="W17" s="70">
        <v>3</v>
      </c>
      <c r="X17" s="74">
        <f t="shared" si="3"/>
        <v>5.4</v>
      </c>
      <c r="Y17" s="70">
        <v>51</v>
      </c>
      <c r="Z17" s="70">
        <v>3</v>
      </c>
      <c r="AA17" s="72">
        <f t="shared" si="4"/>
        <v>5.9</v>
      </c>
    </row>
    <row r="18" spans="1:27" ht="13.5" customHeight="1">
      <c r="A18" s="42">
        <v>45</v>
      </c>
      <c r="B18" s="68">
        <v>207</v>
      </c>
      <c r="C18" s="44" t="s">
        <v>69</v>
      </c>
      <c r="D18" s="45" t="s">
        <v>155</v>
      </c>
      <c r="E18" s="235">
        <v>40</v>
      </c>
      <c r="F18" s="151" t="s">
        <v>161</v>
      </c>
      <c r="G18" s="70">
        <v>29</v>
      </c>
      <c r="H18" s="70">
        <v>25</v>
      </c>
      <c r="I18" s="70">
        <v>461</v>
      </c>
      <c r="J18" s="70">
        <v>110</v>
      </c>
      <c r="K18" s="67">
        <f aca="true" t="shared" si="5" ref="K18:K33">IF(G18=""," ",ROUND(J18/I18*100,1))</f>
        <v>23.9</v>
      </c>
      <c r="L18" s="71">
        <v>27</v>
      </c>
      <c r="M18" s="70">
        <v>23</v>
      </c>
      <c r="N18" s="70">
        <v>380</v>
      </c>
      <c r="O18" s="70">
        <v>81</v>
      </c>
      <c r="P18" s="72">
        <f aca="true" t="shared" si="6" ref="P18:P33">IF(L18=""," ",ROUND(O18/N18*100,1))</f>
        <v>21.3</v>
      </c>
      <c r="Q18" s="50">
        <v>6</v>
      </c>
      <c r="R18" s="51">
        <v>5</v>
      </c>
      <c r="S18" s="51">
        <v>38</v>
      </c>
      <c r="T18" s="51">
        <v>8</v>
      </c>
      <c r="U18" s="67">
        <f t="shared" si="2"/>
        <v>21.1</v>
      </c>
      <c r="V18" s="73">
        <v>23</v>
      </c>
      <c r="W18" s="70">
        <v>1</v>
      </c>
      <c r="X18" s="74">
        <f t="shared" si="3"/>
        <v>4.3</v>
      </c>
      <c r="Y18" s="70">
        <v>14</v>
      </c>
      <c r="Z18" s="70">
        <v>0</v>
      </c>
      <c r="AA18" s="72">
        <f t="shared" si="4"/>
        <v>0</v>
      </c>
    </row>
    <row r="19" spans="1:27" ht="13.5" customHeight="1">
      <c r="A19" s="42">
        <v>45</v>
      </c>
      <c r="B19" s="68">
        <v>208</v>
      </c>
      <c r="C19" s="44" t="s">
        <v>69</v>
      </c>
      <c r="D19" s="45" t="s">
        <v>107</v>
      </c>
      <c r="E19" s="235">
        <v>30</v>
      </c>
      <c r="F19" s="151" t="s">
        <v>134</v>
      </c>
      <c r="G19" s="70">
        <v>44</v>
      </c>
      <c r="H19" s="70">
        <v>39</v>
      </c>
      <c r="I19" s="70">
        <v>579</v>
      </c>
      <c r="J19" s="70">
        <v>115</v>
      </c>
      <c r="K19" s="67">
        <f t="shared" si="5"/>
        <v>19.9</v>
      </c>
      <c r="L19" s="71">
        <v>24</v>
      </c>
      <c r="M19" s="70">
        <v>21</v>
      </c>
      <c r="N19" s="70">
        <v>318</v>
      </c>
      <c r="O19" s="70">
        <v>71</v>
      </c>
      <c r="P19" s="72">
        <f t="shared" si="6"/>
        <v>22.3</v>
      </c>
      <c r="Q19" s="50">
        <v>6</v>
      </c>
      <c r="R19" s="51">
        <v>5</v>
      </c>
      <c r="S19" s="51">
        <v>42</v>
      </c>
      <c r="T19" s="51">
        <v>7</v>
      </c>
      <c r="U19" s="67">
        <f aca="true" t="shared" si="7" ref="U19:U33">IF(Q19=""," ",ROUND(T19/S19*100,1))</f>
        <v>16.7</v>
      </c>
      <c r="V19" s="73">
        <v>28</v>
      </c>
      <c r="W19" s="70">
        <v>0</v>
      </c>
      <c r="X19" s="74">
        <f aca="true" t="shared" si="8" ref="X19:X33">IF(V19=""," ",ROUND(W19/V19*100,1))</f>
        <v>0</v>
      </c>
      <c r="Y19" s="70">
        <v>24</v>
      </c>
      <c r="Z19" s="70">
        <v>0</v>
      </c>
      <c r="AA19" s="72">
        <f aca="true" t="shared" si="9" ref="AA19:AA33">IF(Y19=""," ",ROUND(Z19/Y19*100,1))</f>
        <v>0</v>
      </c>
    </row>
    <row r="20" spans="1:27" ht="13.5" customHeight="1">
      <c r="A20" s="42">
        <v>45</v>
      </c>
      <c r="B20" s="68">
        <v>209</v>
      </c>
      <c r="C20" s="44" t="s">
        <v>69</v>
      </c>
      <c r="D20" s="45" t="s">
        <v>110</v>
      </c>
      <c r="E20" s="235">
        <v>30</v>
      </c>
      <c r="F20" s="151" t="s">
        <v>134</v>
      </c>
      <c r="G20" s="70">
        <v>32</v>
      </c>
      <c r="H20" s="70">
        <v>29</v>
      </c>
      <c r="I20" s="70">
        <v>362</v>
      </c>
      <c r="J20" s="70">
        <v>78</v>
      </c>
      <c r="K20" s="67">
        <f t="shared" si="5"/>
        <v>21.5</v>
      </c>
      <c r="L20" s="71">
        <v>26</v>
      </c>
      <c r="M20" s="70">
        <v>26</v>
      </c>
      <c r="N20" s="70">
        <v>327</v>
      </c>
      <c r="O20" s="70">
        <v>74</v>
      </c>
      <c r="P20" s="72">
        <f t="shared" si="6"/>
        <v>22.6</v>
      </c>
      <c r="Q20" s="50">
        <v>6</v>
      </c>
      <c r="R20" s="51">
        <v>3</v>
      </c>
      <c r="S20" s="51">
        <v>35</v>
      </c>
      <c r="T20" s="51">
        <v>4</v>
      </c>
      <c r="U20" s="67">
        <f t="shared" si="7"/>
        <v>11.4</v>
      </c>
      <c r="V20" s="73">
        <v>30</v>
      </c>
      <c r="W20" s="70">
        <v>3</v>
      </c>
      <c r="X20" s="74">
        <f t="shared" si="8"/>
        <v>10</v>
      </c>
      <c r="Y20" s="70">
        <v>21</v>
      </c>
      <c r="Z20" s="70">
        <v>2</v>
      </c>
      <c r="AA20" s="72">
        <f t="shared" si="9"/>
        <v>9.5</v>
      </c>
    </row>
    <row r="21" spans="1:27" ht="13.5" customHeight="1">
      <c r="A21" s="42">
        <v>45</v>
      </c>
      <c r="B21" s="68">
        <v>301</v>
      </c>
      <c r="C21" s="44" t="s">
        <v>69</v>
      </c>
      <c r="D21" s="45" t="s">
        <v>113</v>
      </c>
      <c r="E21" s="235">
        <v>35</v>
      </c>
      <c r="F21" s="151" t="s">
        <v>99</v>
      </c>
      <c r="G21" s="70">
        <v>39</v>
      </c>
      <c r="H21" s="70">
        <v>25</v>
      </c>
      <c r="I21" s="70">
        <v>485</v>
      </c>
      <c r="J21" s="70">
        <v>122</v>
      </c>
      <c r="K21" s="67">
        <f t="shared" si="5"/>
        <v>25.2</v>
      </c>
      <c r="L21" s="71">
        <v>19</v>
      </c>
      <c r="M21" s="70">
        <v>12</v>
      </c>
      <c r="N21" s="70">
        <v>203</v>
      </c>
      <c r="O21" s="70">
        <v>24</v>
      </c>
      <c r="P21" s="72">
        <f t="shared" si="6"/>
        <v>11.8</v>
      </c>
      <c r="Q21" s="50">
        <v>6</v>
      </c>
      <c r="R21" s="51">
        <v>5</v>
      </c>
      <c r="S21" s="51">
        <v>32</v>
      </c>
      <c r="T21" s="51">
        <v>5</v>
      </c>
      <c r="U21" s="67">
        <f t="shared" si="7"/>
        <v>15.6</v>
      </c>
      <c r="V21" s="73">
        <v>22</v>
      </c>
      <c r="W21" s="70">
        <v>0</v>
      </c>
      <c r="X21" s="74">
        <f t="shared" si="8"/>
        <v>0</v>
      </c>
      <c r="Y21" s="70">
        <v>20</v>
      </c>
      <c r="Z21" s="70">
        <v>0</v>
      </c>
      <c r="AA21" s="72">
        <f t="shared" si="9"/>
        <v>0</v>
      </c>
    </row>
    <row r="22" spans="1:27" ht="13.5" customHeight="1">
      <c r="A22" s="42">
        <v>45</v>
      </c>
      <c r="B22" s="68">
        <v>341</v>
      </c>
      <c r="C22" s="44" t="s">
        <v>69</v>
      </c>
      <c r="D22" s="45" t="s">
        <v>117</v>
      </c>
      <c r="E22" s="235"/>
      <c r="F22" s="70"/>
      <c r="G22" s="70"/>
      <c r="H22" s="70"/>
      <c r="I22" s="70"/>
      <c r="J22" s="70"/>
      <c r="K22" s="67" t="str">
        <f t="shared" si="5"/>
        <v> </v>
      </c>
      <c r="L22" s="71">
        <v>17</v>
      </c>
      <c r="M22" s="70">
        <v>10</v>
      </c>
      <c r="N22" s="70">
        <v>201</v>
      </c>
      <c r="O22" s="70">
        <v>22</v>
      </c>
      <c r="P22" s="72">
        <f t="shared" si="6"/>
        <v>10.9</v>
      </c>
      <c r="Q22" s="50">
        <v>6</v>
      </c>
      <c r="R22" s="51">
        <v>5</v>
      </c>
      <c r="S22" s="51">
        <v>35</v>
      </c>
      <c r="T22" s="51">
        <v>8</v>
      </c>
      <c r="U22" s="67">
        <f t="shared" si="7"/>
        <v>22.9</v>
      </c>
      <c r="V22" s="73">
        <v>13</v>
      </c>
      <c r="W22" s="70">
        <v>0</v>
      </c>
      <c r="X22" s="74">
        <f t="shared" si="8"/>
        <v>0</v>
      </c>
      <c r="Y22" s="70">
        <v>13</v>
      </c>
      <c r="Z22" s="70">
        <v>0</v>
      </c>
      <c r="AA22" s="72">
        <f t="shared" si="9"/>
        <v>0</v>
      </c>
    </row>
    <row r="23" spans="1:27" ht="13.5" customHeight="1">
      <c r="A23" s="42">
        <v>45</v>
      </c>
      <c r="B23" s="68">
        <v>361</v>
      </c>
      <c r="C23" s="44" t="s">
        <v>69</v>
      </c>
      <c r="D23" s="45" t="s">
        <v>121</v>
      </c>
      <c r="E23" s="235"/>
      <c r="F23" s="70"/>
      <c r="G23" s="70"/>
      <c r="H23" s="70"/>
      <c r="I23" s="70"/>
      <c r="J23" s="70"/>
      <c r="K23" s="67" t="str">
        <f t="shared" si="5"/>
        <v> </v>
      </c>
      <c r="L23" s="71">
        <v>14</v>
      </c>
      <c r="M23" s="70">
        <v>6</v>
      </c>
      <c r="N23" s="70">
        <v>134</v>
      </c>
      <c r="O23" s="70">
        <v>9</v>
      </c>
      <c r="P23" s="72">
        <f t="shared" si="6"/>
        <v>6.7</v>
      </c>
      <c r="Q23" s="50">
        <v>6</v>
      </c>
      <c r="R23" s="51">
        <v>3</v>
      </c>
      <c r="S23" s="51">
        <v>29</v>
      </c>
      <c r="T23" s="51">
        <v>3</v>
      </c>
      <c r="U23" s="67">
        <f t="shared" si="7"/>
        <v>10.3</v>
      </c>
      <c r="V23" s="73">
        <v>14</v>
      </c>
      <c r="W23" s="70">
        <v>1</v>
      </c>
      <c r="X23" s="74">
        <f t="shared" si="8"/>
        <v>7.1</v>
      </c>
      <c r="Y23" s="70">
        <v>9</v>
      </c>
      <c r="Z23" s="70">
        <v>0</v>
      </c>
      <c r="AA23" s="72">
        <f t="shared" si="9"/>
        <v>0</v>
      </c>
    </row>
    <row r="24" spans="1:27" ht="13.5" customHeight="1">
      <c r="A24" s="42">
        <v>45</v>
      </c>
      <c r="B24" s="68">
        <v>362</v>
      </c>
      <c r="C24" s="173" t="s">
        <v>69</v>
      </c>
      <c r="D24" s="174" t="s">
        <v>123</v>
      </c>
      <c r="E24" s="235"/>
      <c r="F24" s="70"/>
      <c r="G24" s="70"/>
      <c r="H24" s="70"/>
      <c r="I24" s="70"/>
      <c r="J24" s="70"/>
      <c r="K24" s="67" t="str">
        <f t="shared" si="5"/>
        <v> </v>
      </c>
      <c r="L24" s="71">
        <v>9</v>
      </c>
      <c r="M24" s="70">
        <v>7</v>
      </c>
      <c r="N24" s="70">
        <v>149</v>
      </c>
      <c r="O24" s="70">
        <v>32</v>
      </c>
      <c r="P24" s="72">
        <f t="shared" si="6"/>
        <v>21.5</v>
      </c>
      <c r="Q24" s="50">
        <v>6</v>
      </c>
      <c r="R24" s="51">
        <v>3</v>
      </c>
      <c r="S24" s="51">
        <v>27</v>
      </c>
      <c r="T24" s="51">
        <v>4</v>
      </c>
      <c r="U24" s="67">
        <f t="shared" si="7"/>
        <v>14.8</v>
      </c>
      <c r="V24" s="73">
        <v>20</v>
      </c>
      <c r="W24" s="70">
        <v>3</v>
      </c>
      <c r="X24" s="74">
        <f t="shared" si="8"/>
        <v>15</v>
      </c>
      <c r="Y24" s="70">
        <v>17</v>
      </c>
      <c r="Z24" s="70">
        <v>0</v>
      </c>
      <c r="AA24" s="72">
        <f t="shared" si="9"/>
        <v>0</v>
      </c>
    </row>
    <row r="25" spans="1:27" ht="13.5" customHeight="1">
      <c r="A25" s="157">
        <v>45</v>
      </c>
      <c r="B25" s="158">
        <v>382</v>
      </c>
      <c r="C25" s="159" t="s">
        <v>69</v>
      </c>
      <c r="D25" s="160" t="s">
        <v>125</v>
      </c>
      <c r="E25" s="235"/>
      <c r="F25" s="70"/>
      <c r="G25" s="70"/>
      <c r="H25" s="70"/>
      <c r="I25" s="70"/>
      <c r="J25" s="70"/>
      <c r="K25" s="67" t="str">
        <f t="shared" si="5"/>
        <v> </v>
      </c>
      <c r="L25" s="71">
        <v>16</v>
      </c>
      <c r="M25" s="70">
        <v>12</v>
      </c>
      <c r="N25" s="70">
        <v>173</v>
      </c>
      <c r="O25" s="70">
        <v>31</v>
      </c>
      <c r="P25" s="72">
        <f t="shared" si="6"/>
        <v>17.9</v>
      </c>
      <c r="Q25" s="50">
        <v>6</v>
      </c>
      <c r="R25" s="51">
        <v>3</v>
      </c>
      <c r="S25" s="51">
        <v>35</v>
      </c>
      <c r="T25" s="51">
        <v>5</v>
      </c>
      <c r="U25" s="67">
        <f t="shared" si="7"/>
        <v>14.3</v>
      </c>
      <c r="V25" s="73">
        <v>15</v>
      </c>
      <c r="W25" s="70">
        <v>0</v>
      </c>
      <c r="X25" s="74">
        <f t="shared" si="8"/>
        <v>0</v>
      </c>
      <c r="Y25" s="70">
        <v>13</v>
      </c>
      <c r="Z25" s="70">
        <v>0</v>
      </c>
      <c r="AA25" s="72">
        <f t="shared" si="9"/>
        <v>0</v>
      </c>
    </row>
    <row r="26" spans="1:27" ht="13.5" customHeight="1">
      <c r="A26" s="42">
        <v>45</v>
      </c>
      <c r="B26" s="68">
        <v>383</v>
      </c>
      <c r="C26" s="44" t="s">
        <v>128</v>
      </c>
      <c r="D26" s="45" t="s">
        <v>129</v>
      </c>
      <c r="E26" s="235"/>
      <c r="F26" s="70"/>
      <c r="G26" s="70"/>
      <c r="H26" s="70"/>
      <c r="I26" s="70"/>
      <c r="J26" s="70"/>
      <c r="K26" s="67" t="str">
        <f t="shared" si="5"/>
        <v> </v>
      </c>
      <c r="L26" s="71">
        <v>16</v>
      </c>
      <c r="M26" s="70">
        <v>14</v>
      </c>
      <c r="N26" s="70">
        <v>159</v>
      </c>
      <c r="O26" s="70">
        <v>37</v>
      </c>
      <c r="P26" s="72">
        <f t="shared" si="6"/>
        <v>23.3</v>
      </c>
      <c r="Q26" s="50">
        <v>5</v>
      </c>
      <c r="R26" s="51">
        <v>2</v>
      </c>
      <c r="S26" s="51">
        <v>26</v>
      </c>
      <c r="T26" s="51">
        <v>3</v>
      </c>
      <c r="U26" s="67">
        <f t="shared" si="7"/>
        <v>11.5</v>
      </c>
      <c r="V26" s="73">
        <v>12</v>
      </c>
      <c r="W26" s="70">
        <v>0</v>
      </c>
      <c r="X26" s="74">
        <f t="shared" si="8"/>
        <v>0</v>
      </c>
      <c r="Y26" s="70">
        <v>12</v>
      </c>
      <c r="Z26" s="70">
        <v>0</v>
      </c>
      <c r="AA26" s="72">
        <f t="shared" si="9"/>
        <v>0</v>
      </c>
    </row>
    <row r="27" spans="1:27" ht="13.5" customHeight="1">
      <c r="A27" s="42">
        <v>45</v>
      </c>
      <c r="B27" s="68">
        <v>401</v>
      </c>
      <c r="C27" s="44" t="s">
        <v>69</v>
      </c>
      <c r="D27" s="45" t="s">
        <v>133</v>
      </c>
      <c r="E27" s="235">
        <v>30</v>
      </c>
      <c r="F27" s="151" t="s">
        <v>134</v>
      </c>
      <c r="G27" s="70">
        <v>31</v>
      </c>
      <c r="H27" s="70">
        <v>15</v>
      </c>
      <c r="I27" s="70">
        <v>270</v>
      </c>
      <c r="J27" s="70">
        <v>40</v>
      </c>
      <c r="K27" s="67">
        <f t="shared" si="5"/>
        <v>14.8</v>
      </c>
      <c r="L27" s="71">
        <v>17</v>
      </c>
      <c r="M27" s="70">
        <v>10</v>
      </c>
      <c r="N27" s="70">
        <v>222</v>
      </c>
      <c r="O27" s="70">
        <v>25</v>
      </c>
      <c r="P27" s="72">
        <f t="shared" si="6"/>
        <v>11.3</v>
      </c>
      <c r="Q27" s="50">
        <v>6</v>
      </c>
      <c r="R27" s="51">
        <v>4</v>
      </c>
      <c r="S27" s="51">
        <v>30</v>
      </c>
      <c r="T27" s="51">
        <v>5</v>
      </c>
      <c r="U27" s="67">
        <f t="shared" si="7"/>
        <v>16.7</v>
      </c>
      <c r="V27" s="73">
        <v>19</v>
      </c>
      <c r="W27" s="70">
        <v>1</v>
      </c>
      <c r="X27" s="74">
        <f t="shared" si="8"/>
        <v>5.3</v>
      </c>
      <c r="Y27" s="70">
        <v>19</v>
      </c>
      <c r="Z27" s="70">
        <v>1</v>
      </c>
      <c r="AA27" s="72">
        <f t="shared" si="9"/>
        <v>5.3</v>
      </c>
    </row>
    <row r="28" spans="1:27" ht="13.5" customHeight="1">
      <c r="A28" s="42">
        <v>45</v>
      </c>
      <c r="B28" s="68">
        <v>402</v>
      </c>
      <c r="C28" s="44" t="s">
        <v>69</v>
      </c>
      <c r="D28" s="45" t="s">
        <v>135</v>
      </c>
      <c r="E28" s="235"/>
      <c r="F28" s="70"/>
      <c r="G28" s="70"/>
      <c r="H28" s="70"/>
      <c r="I28" s="70"/>
      <c r="J28" s="70"/>
      <c r="K28" s="67" t="str">
        <f t="shared" si="5"/>
        <v> </v>
      </c>
      <c r="L28" s="71">
        <v>14</v>
      </c>
      <c r="M28" s="70">
        <v>12</v>
      </c>
      <c r="N28" s="70">
        <v>279</v>
      </c>
      <c r="O28" s="70">
        <v>45</v>
      </c>
      <c r="P28" s="72">
        <f t="shared" si="6"/>
        <v>16.1</v>
      </c>
      <c r="Q28" s="50">
        <v>6</v>
      </c>
      <c r="R28" s="51">
        <v>2</v>
      </c>
      <c r="S28" s="51">
        <v>31</v>
      </c>
      <c r="T28" s="51">
        <v>4</v>
      </c>
      <c r="U28" s="67">
        <f t="shared" si="7"/>
        <v>12.9</v>
      </c>
      <c r="V28" s="73">
        <v>20</v>
      </c>
      <c r="W28" s="70">
        <v>1</v>
      </c>
      <c r="X28" s="74">
        <f t="shared" si="8"/>
        <v>5</v>
      </c>
      <c r="Y28" s="70">
        <v>18</v>
      </c>
      <c r="Z28" s="70">
        <v>1</v>
      </c>
      <c r="AA28" s="72">
        <f t="shared" si="9"/>
        <v>5.6</v>
      </c>
    </row>
    <row r="29" spans="1:27" ht="13.5" customHeight="1">
      <c r="A29" s="42">
        <v>45</v>
      </c>
      <c r="B29" s="68">
        <v>403</v>
      </c>
      <c r="C29" s="44" t="s">
        <v>69</v>
      </c>
      <c r="D29" s="45" t="s">
        <v>137</v>
      </c>
      <c r="E29" s="235"/>
      <c r="F29" s="70"/>
      <c r="G29" s="70"/>
      <c r="H29" s="70"/>
      <c r="I29" s="70"/>
      <c r="J29" s="70"/>
      <c r="K29" s="67" t="str">
        <f t="shared" si="5"/>
        <v> </v>
      </c>
      <c r="L29" s="71">
        <v>6</v>
      </c>
      <c r="M29" s="70">
        <v>4</v>
      </c>
      <c r="N29" s="70">
        <v>71</v>
      </c>
      <c r="O29" s="70">
        <v>10</v>
      </c>
      <c r="P29" s="72">
        <f t="shared" si="6"/>
        <v>14.1</v>
      </c>
      <c r="Q29" s="50">
        <v>5</v>
      </c>
      <c r="R29" s="51">
        <v>3</v>
      </c>
      <c r="S29" s="51">
        <v>21</v>
      </c>
      <c r="T29" s="51">
        <v>3</v>
      </c>
      <c r="U29" s="67">
        <f t="shared" si="7"/>
        <v>14.3</v>
      </c>
      <c r="V29" s="73">
        <v>5</v>
      </c>
      <c r="W29" s="70">
        <v>0</v>
      </c>
      <c r="X29" s="74">
        <f t="shared" si="8"/>
        <v>0</v>
      </c>
      <c r="Y29" s="70">
        <v>5</v>
      </c>
      <c r="Z29" s="70">
        <v>0</v>
      </c>
      <c r="AA29" s="72">
        <f t="shared" si="9"/>
        <v>0</v>
      </c>
    </row>
    <row r="30" spans="1:27" ht="13.5" customHeight="1">
      <c r="A30" s="42">
        <v>45</v>
      </c>
      <c r="B30" s="68">
        <v>404</v>
      </c>
      <c r="C30" s="44" t="s">
        <v>69</v>
      </c>
      <c r="D30" s="45" t="s">
        <v>138</v>
      </c>
      <c r="E30" s="235"/>
      <c r="F30" s="70"/>
      <c r="G30" s="70"/>
      <c r="H30" s="70"/>
      <c r="I30" s="70"/>
      <c r="J30" s="70"/>
      <c r="K30" s="67" t="str">
        <f t="shared" si="5"/>
        <v> </v>
      </c>
      <c r="L30" s="71">
        <v>19</v>
      </c>
      <c r="M30" s="70">
        <v>14</v>
      </c>
      <c r="N30" s="70">
        <v>258</v>
      </c>
      <c r="O30" s="70">
        <v>29</v>
      </c>
      <c r="P30" s="72">
        <f t="shared" si="6"/>
        <v>11.2</v>
      </c>
      <c r="Q30" s="50">
        <v>6</v>
      </c>
      <c r="R30" s="51">
        <v>4</v>
      </c>
      <c r="S30" s="51">
        <v>29</v>
      </c>
      <c r="T30" s="51">
        <v>6</v>
      </c>
      <c r="U30" s="67">
        <f t="shared" si="7"/>
        <v>20.7</v>
      </c>
      <c r="V30" s="73">
        <v>14</v>
      </c>
      <c r="W30" s="70">
        <v>0</v>
      </c>
      <c r="X30" s="74">
        <f t="shared" si="8"/>
        <v>0</v>
      </c>
      <c r="Y30" s="70">
        <v>14</v>
      </c>
      <c r="Z30" s="70">
        <v>0</v>
      </c>
      <c r="AA30" s="72">
        <f t="shared" si="9"/>
        <v>0</v>
      </c>
    </row>
    <row r="31" spans="1:27" ht="13.5" customHeight="1">
      <c r="A31" s="157">
        <v>45</v>
      </c>
      <c r="B31" s="167">
        <v>405</v>
      </c>
      <c r="C31" s="159" t="s">
        <v>69</v>
      </c>
      <c r="D31" s="160" t="s">
        <v>139</v>
      </c>
      <c r="E31" s="237">
        <v>25</v>
      </c>
      <c r="F31" s="179" t="s">
        <v>160</v>
      </c>
      <c r="G31" s="164">
        <v>15</v>
      </c>
      <c r="H31" s="164">
        <v>15</v>
      </c>
      <c r="I31" s="164">
        <v>180</v>
      </c>
      <c r="J31" s="164">
        <v>41</v>
      </c>
      <c r="K31" s="166">
        <f t="shared" si="5"/>
        <v>22.8</v>
      </c>
      <c r="L31" s="169">
        <v>14</v>
      </c>
      <c r="M31" s="164">
        <v>14</v>
      </c>
      <c r="N31" s="164">
        <v>167</v>
      </c>
      <c r="O31" s="164">
        <v>34</v>
      </c>
      <c r="P31" s="166">
        <f t="shared" si="6"/>
        <v>20.4</v>
      </c>
      <c r="Q31" s="169">
        <v>6</v>
      </c>
      <c r="R31" s="164">
        <v>5</v>
      </c>
      <c r="S31" s="164">
        <v>33</v>
      </c>
      <c r="T31" s="164">
        <v>6</v>
      </c>
      <c r="U31" s="166">
        <f t="shared" si="7"/>
        <v>18.2</v>
      </c>
      <c r="V31" s="159">
        <v>15</v>
      </c>
      <c r="W31" s="164">
        <v>2</v>
      </c>
      <c r="X31" s="170">
        <f t="shared" si="8"/>
        <v>13.3</v>
      </c>
      <c r="Y31" s="164">
        <v>15</v>
      </c>
      <c r="Z31" s="164">
        <v>2</v>
      </c>
      <c r="AA31" s="171">
        <f t="shared" si="9"/>
        <v>13.3</v>
      </c>
    </row>
    <row r="32" spans="1:27" ht="13.5" customHeight="1">
      <c r="A32" s="42">
        <v>45</v>
      </c>
      <c r="B32" s="68">
        <v>406</v>
      </c>
      <c r="C32" s="44" t="s">
        <v>69</v>
      </c>
      <c r="D32" s="45" t="s">
        <v>142</v>
      </c>
      <c r="E32" s="235"/>
      <c r="F32" s="70"/>
      <c r="G32" s="70"/>
      <c r="H32" s="70"/>
      <c r="I32" s="70"/>
      <c r="J32" s="70"/>
      <c r="K32" s="67" t="str">
        <f t="shared" si="5"/>
        <v> </v>
      </c>
      <c r="L32" s="71">
        <v>17</v>
      </c>
      <c r="M32" s="70">
        <v>15</v>
      </c>
      <c r="N32" s="70">
        <v>261</v>
      </c>
      <c r="O32" s="70">
        <v>39</v>
      </c>
      <c r="P32" s="72">
        <f t="shared" si="6"/>
        <v>14.9</v>
      </c>
      <c r="Q32" s="50">
        <v>6</v>
      </c>
      <c r="R32" s="51">
        <v>2</v>
      </c>
      <c r="S32" s="51">
        <v>31</v>
      </c>
      <c r="T32" s="51">
        <v>3</v>
      </c>
      <c r="U32" s="67">
        <f t="shared" si="7"/>
        <v>9.7</v>
      </c>
      <c r="V32" s="73">
        <v>18</v>
      </c>
      <c r="W32" s="70">
        <v>1</v>
      </c>
      <c r="X32" s="74">
        <f t="shared" si="8"/>
        <v>5.6</v>
      </c>
      <c r="Y32" s="70">
        <v>15</v>
      </c>
      <c r="Z32" s="70">
        <v>0</v>
      </c>
      <c r="AA32" s="72">
        <f t="shared" si="9"/>
        <v>0</v>
      </c>
    </row>
    <row r="33" spans="1:27" ht="13.5" customHeight="1">
      <c r="A33" s="42">
        <v>45</v>
      </c>
      <c r="B33" s="43">
        <v>421</v>
      </c>
      <c r="C33" s="44" t="s">
        <v>69</v>
      </c>
      <c r="D33" s="45" t="s">
        <v>144</v>
      </c>
      <c r="E33" s="235"/>
      <c r="F33" s="70"/>
      <c r="G33" s="70"/>
      <c r="H33" s="70"/>
      <c r="I33" s="70"/>
      <c r="J33" s="70"/>
      <c r="K33" s="67" t="str">
        <f t="shared" si="5"/>
        <v> </v>
      </c>
      <c r="L33" s="71">
        <v>10</v>
      </c>
      <c r="M33" s="70">
        <v>9</v>
      </c>
      <c r="N33" s="70">
        <v>143</v>
      </c>
      <c r="O33" s="70">
        <v>28</v>
      </c>
      <c r="P33" s="72">
        <f t="shared" si="6"/>
        <v>19.6</v>
      </c>
      <c r="Q33" s="50">
        <v>5</v>
      </c>
      <c r="R33" s="51">
        <v>2</v>
      </c>
      <c r="S33" s="51">
        <v>28</v>
      </c>
      <c r="T33" s="51">
        <v>3</v>
      </c>
      <c r="U33" s="67">
        <f t="shared" si="7"/>
        <v>10.7</v>
      </c>
      <c r="V33" s="73">
        <v>14</v>
      </c>
      <c r="W33" s="70">
        <v>0</v>
      </c>
      <c r="X33" s="74">
        <f t="shared" si="8"/>
        <v>0</v>
      </c>
      <c r="Y33" s="70">
        <v>14</v>
      </c>
      <c r="Z33" s="70">
        <v>0</v>
      </c>
      <c r="AA33" s="72">
        <f t="shared" si="9"/>
        <v>0</v>
      </c>
    </row>
    <row r="34" spans="1:27" ht="13.5" customHeight="1">
      <c r="A34" s="42">
        <v>45</v>
      </c>
      <c r="B34" s="68">
        <v>429</v>
      </c>
      <c r="C34" s="44" t="s">
        <v>69</v>
      </c>
      <c r="D34" s="45" t="s">
        <v>147</v>
      </c>
      <c r="E34" s="235"/>
      <c r="F34" s="70"/>
      <c r="G34" s="70"/>
      <c r="H34" s="70"/>
      <c r="I34" s="70"/>
      <c r="J34" s="70"/>
      <c r="K34" s="67" t="str">
        <f aca="true" t="shared" si="10" ref="K34:K39">IF(G34=""," ",ROUND(J34/I34*100,1))</f>
        <v> </v>
      </c>
      <c r="L34" s="71">
        <v>12</v>
      </c>
      <c r="M34" s="70">
        <v>8</v>
      </c>
      <c r="N34" s="70">
        <v>137</v>
      </c>
      <c r="O34" s="70">
        <v>18</v>
      </c>
      <c r="P34" s="72">
        <f aca="true" t="shared" si="11" ref="P34:P39">IF(L34=""," ",ROUND(O34/N34*100,1))</f>
        <v>13.1</v>
      </c>
      <c r="Q34" s="50">
        <v>5</v>
      </c>
      <c r="R34" s="51">
        <v>2</v>
      </c>
      <c r="S34" s="51">
        <v>22</v>
      </c>
      <c r="T34" s="51">
        <v>3</v>
      </c>
      <c r="U34" s="67">
        <f aca="true" t="shared" si="12" ref="U34:U41">IF(Q34=""," ",ROUND(T34/S34*100,1))</f>
        <v>13.6</v>
      </c>
      <c r="V34" s="73">
        <v>9</v>
      </c>
      <c r="W34" s="70">
        <v>0</v>
      </c>
      <c r="X34" s="74">
        <f aca="true" t="shared" si="13" ref="X34:X39">IF(V34=""," ",ROUND(W34/V34*100,1))</f>
        <v>0</v>
      </c>
      <c r="Y34" s="70">
        <v>7</v>
      </c>
      <c r="Z34" s="70">
        <v>0</v>
      </c>
      <c r="AA34" s="72">
        <f aca="true" t="shared" si="14" ref="AA34:AA39">IF(Y34=""," ",ROUND(Z34/Y34*100,1))</f>
        <v>0</v>
      </c>
    </row>
    <row r="35" spans="1:27" ht="13.5" customHeight="1">
      <c r="A35" s="42">
        <v>45</v>
      </c>
      <c r="B35" s="68">
        <v>430</v>
      </c>
      <c r="C35" s="173" t="s">
        <v>69</v>
      </c>
      <c r="D35" s="174" t="s">
        <v>157</v>
      </c>
      <c r="E35" s="235"/>
      <c r="F35" s="70"/>
      <c r="G35" s="70"/>
      <c r="H35" s="70"/>
      <c r="I35" s="70"/>
      <c r="J35" s="70"/>
      <c r="K35" s="67" t="str">
        <f t="shared" si="10"/>
        <v> </v>
      </c>
      <c r="L35" s="71">
        <v>9</v>
      </c>
      <c r="M35" s="70">
        <v>8</v>
      </c>
      <c r="N35" s="70">
        <v>121</v>
      </c>
      <c r="O35" s="70">
        <v>14</v>
      </c>
      <c r="P35" s="72">
        <f t="shared" si="11"/>
        <v>11.6</v>
      </c>
      <c r="Q35" s="50">
        <v>5</v>
      </c>
      <c r="R35" s="51">
        <v>2</v>
      </c>
      <c r="S35" s="51">
        <v>25</v>
      </c>
      <c r="T35" s="51">
        <v>2</v>
      </c>
      <c r="U35" s="67">
        <f t="shared" si="12"/>
        <v>8</v>
      </c>
      <c r="V35" s="73">
        <v>8</v>
      </c>
      <c r="W35" s="70">
        <v>1</v>
      </c>
      <c r="X35" s="74">
        <f t="shared" si="13"/>
        <v>12.5</v>
      </c>
      <c r="Y35" s="70">
        <v>8</v>
      </c>
      <c r="Z35" s="70">
        <v>1</v>
      </c>
      <c r="AA35" s="72">
        <f t="shared" si="14"/>
        <v>12.5</v>
      </c>
    </row>
    <row r="36" spans="1:27" ht="13.5" customHeight="1">
      <c r="A36" s="42">
        <v>45</v>
      </c>
      <c r="B36" s="68">
        <v>431</v>
      </c>
      <c r="C36" s="44" t="s">
        <v>69</v>
      </c>
      <c r="D36" s="45" t="s">
        <v>146</v>
      </c>
      <c r="E36" s="235"/>
      <c r="F36" s="70"/>
      <c r="G36" s="70"/>
      <c r="H36" s="70"/>
      <c r="I36" s="70"/>
      <c r="J36" s="70"/>
      <c r="K36" s="67" t="str">
        <f t="shared" si="10"/>
        <v> </v>
      </c>
      <c r="L36" s="71">
        <v>16</v>
      </c>
      <c r="M36" s="70">
        <v>11</v>
      </c>
      <c r="N36" s="70">
        <v>234</v>
      </c>
      <c r="O36" s="70">
        <v>34</v>
      </c>
      <c r="P36" s="72">
        <f t="shared" si="11"/>
        <v>14.5</v>
      </c>
      <c r="Q36" s="50">
        <v>5</v>
      </c>
      <c r="R36" s="51">
        <v>3</v>
      </c>
      <c r="S36" s="51">
        <v>35</v>
      </c>
      <c r="T36" s="51">
        <v>4</v>
      </c>
      <c r="U36" s="67">
        <f t="shared" si="12"/>
        <v>11.4</v>
      </c>
      <c r="V36" s="73">
        <v>35</v>
      </c>
      <c r="W36" s="70">
        <v>5</v>
      </c>
      <c r="X36" s="74">
        <f t="shared" si="13"/>
        <v>14.3</v>
      </c>
      <c r="Y36" s="70">
        <v>30</v>
      </c>
      <c r="Z36" s="70">
        <v>1</v>
      </c>
      <c r="AA36" s="72">
        <f t="shared" si="14"/>
        <v>3.3</v>
      </c>
    </row>
    <row r="37" spans="1:27" ht="13.5" customHeight="1">
      <c r="A37" s="42">
        <v>45</v>
      </c>
      <c r="B37" s="68">
        <v>441</v>
      </c>
      <c r="C37" s="44" t="s">
        <v>69</v>
      </c>
      <c r="D37" s="45" t="s">
        <v>148</v>
      </c>
      <c r="E37" s="235"/>
      <c r="F37" s="70"/>
      <c r="G37" s="70"/>
      <c r="H37" s="70"/>
      <c r="I37" s="70"/>
      <c r="J37" s="70"/>
      <c r="K37" s="67" t="str">
        <f t="shared" si="10"/>
        <v> </v>
      </c>
      <c r="L37" s="71">
        <v>22</v>
      </c>
      <c r="M37" s="70">
        <v>17</v>
      </c>
      <c r="N37" s="70">
        <v>306</v>
      </c>
      <c r="O37" s="70">
        <v>42</v>
      </c>
      <c r="P37" s="72">
        <f t="shared" si="11"/>
        <v>13.7</v>
      </c>
      <c r="Q37" s="50">
        <v>5</v>
      </c>
      <c r="R37" s="51">
        <v>3</v>
      </c>
      <c r="S37" s="51">
        <v>36</v>
      </c>
      <c r="T37" s="51">
        <v>4</v>
      </c>
      <c r="U37" s="67">
        <f t="shared" si="12"/>
        <v>11.1</v>
      </c>
      <c r="V37" s="73">
        <v>21</v>
      </c>
      <c r="W37" s="70">
        <v>2</v>
      </c>
      <c r="X37" s="74">
        <f t="shared" si="13"/>
        <v>9.5</v>
      </c>
      <c r="Y37" s="70">
        <v>16</v>
      </c>
      <c r="Z37" s="70">
        <v>0</v>
      </c>
      <c r="AA37" s="72">
        <f t="shared" si="14"/>
        <v>0</v>
      </c>
    </row>
    <row r="38" spans="1:27" ht="13.5" customHeight="1">
      <c r="A38" s="42">
        <v>45</v>
      </c>
      <c r="B38" s="68">
        <v>442</v>
      </c>
      <c r="C38" s="44" t="s">
        <v>69</v>
      </c>
      <c r="D38" s="45" t="s">
        <v>150</v>
      </c>
      <c r="E38" s="235"/>
      <c r="F38" s="70"/>
      <c r="G38" s="70"/>
      <c r="H38" s="70"/>
      <c r="I38" s="70"/>
      <c r="J38" s="70"/>
      <c r="K38" s="67" t="str">
        <f t="shared" si="10"/>
        <v> </v>
      </c>
      <c r="L38" s="71">
        <v>10</v>
      </c>
      <c r="M38" s="70">
        <v>7</v>
      </c>
      <c r="N38" s="70">
        <v>112</v>
      </c>
      <c r="O38" s="70">
        <v>14</v>
      </c>
      <c r="P38" s="72">
        <f t="shared" si="11"/>
        <v>12.5</v>
      </c>
      <c r="Q38" s="50">
        <v>5</v>
      </c>
      <c r="R38" s="51">
        <v>4</v>
      </c>
      <c r="S38" s="51">
        <v>29</v>
      </c>
      <c r="T38" s="51">
        <v>5</v>
      </c>
      <c r="U38" s="67">
        <f t="shared" si="12"/>
        <v>17.2</v>
      </c>
      <c r="V38" s="73">
        <v>15</v>
      </c>
      <c r="W38" s="70">
        <v>0</v>
      </c>
      <c r="X38" s="74">
        <f t="shared" si="13"/>
        <v>0</v>
      </c>
      <c r="Y38" s="70">
        <v>12</v>
      </c>
      <c r="Z38" s="70">
        <v>0</v>
      </c>
      <c r="AA38" s="72">
        <f t="shared" si="14"/>
        <v>0</v>
      </c>
    </row>
    <row r="39" spans="1:27" ht="13.5" customHeight="1" thickBot="1">
      <c r="A39" s="42">
        <v>45</v>
      </c>
      <c r="B39" s="68">
        <v>443</v>
      </c>
      <c r="C39" s="44" t="s">
        <v>69</v>
      </c>
      <c r="D39" s="45" t="s">
        <v>154</v>
      </c>
      <c r="E39" s="235"/>
      <c r="F39" s="70"/>
      <c r="G39" s="70"/>
      <c r="H39" s="70"/>
      <c r="I39" s="70"/>
      <c r="J39" s="70"/>
      <c r="K39" s="67" t="str">
        <f t="shared" si="10"/>
        <v> </v>
      </c>
      <c r="L39" s="71">
        <v>7</v>
      </c>
      <c r="M39" s="70">
        <v>3</v>
      </c>
      <c r="N39" s="70">
        <v>96</v>
      </c>
      <c r="O39" s="70">
        <v>6</v>
      </c>
      <c r="P39" s="72">
        <f t="shared" si="11"/>
        <v>6.3</v>
      </c>
      <c r="Q39" s="50">
        <v>5</v>
      </c>
      <c r="R39" s="51">
        <v>4</v>
      </c>
      <c r="S39" s="51">
        <v>28</v>
      </c>
      <c r="T39" s="51">
        <v>6</v>
      </c>
      <c r="U39" s="67">
        <f t="shared" si="12"/>
        <v>21.4</v>
      </c>
      <c r="V39" s="73">
        <v>11</v>
      </c>
      <c r="W39" s="70">
        <v>0</v>
      </c>
      <c r="X39" s="74">
        <f t="shared" si="13"/>
        <v>0</v>
      </c>
      <c r="Y39" s="70">
        <v>10</v>
      </c>
      <c r="Z39" s="70">
        <v>0</v>
      </c>
      <c r="AA39" s="72">
        <f t="shared" si="14"/>
        <v>0</v>
      </c>
    </row>
    <row r="40" spans="1:27" ht="18" customHeight="1" thickBot="1">
      <c r="A40" s="77"/>
      <c r="B40" s="78"/>
      <c r="C40" s="79"/>
      <c r="D40" s="80" t="s">
        <v>13</v>
      </c>
      <c r="E40" s="39"/>
      <c r="F40" s="59"/>
      <c r="G40" s="59"/>
      <c r="H40" s="59"/>
      <c r="I40" s="59"/>
      <c r="J40" s="59"/>
      <c r="K40" s="106"/>
      <c r="L40" s="81">
        <f>SUM(L11:L39)</f>
        <v>528</v>
      </c>
      <c r="M40" s="81">
        <f>SUM(M11:M39)</f>
        <v>418</v>
      </c>
      <c r="N40" s="81">
        <f>SUM(N11:N39)</f>
        <v>7563</v>
      </c>
      <c r="O40" s="81">
        <f>SUM(O11:O39)</f>
        <v>1445</v>
      </c>
      <c r="P40" s="99">
        <f>IF(L40=" "," ",ROUND(O40/N40*100,1))</f>
        <v>19.1</v>
      </c>
      <c r="Q40" s="81">
        <f>SUM(Q11:Q39)</f>
        <v>158</v>
      </c>
      <c r="R40" s="81">
        <f>SUM(R11:R39)</f>
        <v>93</v>
      </c>
      <c r="S40" s="81">
        <f>SUM(S11:S39)</f>
        <v>1000</v>
      </c>
      <c r="T40" s="81">
        <f>SUM(T11:T39)</f>
        <v>133</v>
      </c>
      <c r="U40" s="99">
        <f t="shared" si="12"/>
        <v>13.3</v>
      </c>
      <c r="V40" s="82"/>
      <c r="W40" s="107"/>
      <c r="X40" s="103"/>
      <c r="Y40" s="107"/>
      <c r="Z40" s="107"/>
      <c r="AA40" s="108"/>
    </row>
    <row r="41" spans="1:27" ht="13.5" customHeight="1">
      <c r="A41" s="42">
        <v>45</v>
      </c>
      <c r="B41" s="68">
        <v>201</v>
      </c>
      <c r="C41" s="44" t="s">
        <v>69</v>
      </c>
      <c r="D41" s="45" t="s">
        <v>70</v>
      </c>
      <c r="E41" s="83"/>
      <c r="F41" s="84"/>
      <c r="G41" s="84"/>
      <c r="H41" s="84"/>
      <c r="I41" s="84"/>
      <c r="J41" s="84"/>
      <c r="K41" s="104"/>
      <c r="L41" s="76">
        <v>1</v>
      </c>
      <c r="M41" s="70">
        <v>1</v>
      </c>
      <c r="N41" s="75">
        <v>55</v>
      </c>
      <c r="O41" s="70">
        <v>24</v>
      </c>
      <c r="P41" s="85">
        <f aca="true" t="shared" si="15" ref="P41:P50">IF(L41=""," ",ROUND(O41/N41*100,1))</f>
        <v>43.6</v>
      </c>
      <c r="Q41" s="52"/>
      <c r="R41" s="51"/>
      <c r="S41" s="53"/>
      <c r="T41" s="51"/>
      <c r="U41" s="85" t="str">
        <f t="shared" si="12"/>
        <v> </v>
      </c>
      <c r="V41" s="86"/>
      <c r="W41" s="84"/>
      <c r="X41" s="100"/>
      <c r="Y41" s="84"/>
      <c r="Z41" s="84"/>
      <c r="AA41" s="109"/>
    </row>
    <row r="42" spans="1:27" ht="13.5" customHeight="1">
      <c r="A42" s="131">
        <v>45</v>
      </c>
      <c r="B42" s="143">
        <v>204</v>
      </c>
      <c r="C42" s="133" t="s">
        <v>69</v>
      </c>
      <c r="D42" s="134" t="s">
        <v>91</v>
      </c>
      <c r="E42" s="83"/>
      <c r="F42" s="84"/>
      <c r="G42" s="84"/>
      <c r="H42" s="84"/>
      <c r="I42" s="84"/>
      <c r="J42" s="84"/>
      <c r="K42" s="104"/>
      <c r="L42" s="180">
        <v>1</v>
      </c>
      <c r="M42" s="145">
        <v>1</v>
      </c>
      <c r="N42" s="181">
        <v>69</v>
      </c>
      <c r="O42" s="145">
        <v>26</v>
      </c>
      <c r="P42" s="72">
        <f t="shared" si="15"/>
        <v>37.7</v>
      </c>
      <c r="Q42" s="52"/>
      <c r="R42" s="51"/>
      <c r="S42" s="53"/>
      <c r="T42" s="51"/>
      <c r="U42" s="152"/>
      <c r="V42" s="86"/>
      <c r="W42" s="84"/>
      <c r="X42" s="100"/>
      <c r="Y42" s="84"/>
      <c r="Z42" s="84"/>
      <c r="AA42" s="109"/>
    </row>
    <row r="43" spans="1:27" ht="13.5" customHeight="1">
      <c r="A43" s="42">
        <v>45</v>
      </c>
      <c r="B43" s="68">
        <v>205</v>
      </c>
      <c r="C43" s="44" t="s">
        <v>69</v>
      </c>
      <c r="D43" s="45" t="s">
        <v>93</v>
      </c>
      <c r="E43" s="238"/>
      <c r="F43" s="87"/>
      <c r="G43" s="87"/>
      <c r="H43" s="87"/>
      <c r="I43" s="87"/>
      <c r="J43" s="87"/>
      <c r="K43" s="239"/>
      <c r="L43" s="71">
        <v>1</v>
      </c>
      <c r="M43" s="70">
        <v>1</v>
      </c>
      <c r="N43" s="70">
        <v>29</v>
      </c>
      <c r="O43" s="70">
        <v>13</v>
      </c>
      <c r="P43" s="72">
        <f t="shared" si="15"/>
        <v>44.8</v>
      </c>
      <c r="Q43" s="50"/>
      <c r="R43" s="51"/>
      <c r="S43" s="51"/>
      <c r="T43" s="51"/>
      <c r="U43" s="72"/>
      <c r="V43" s="88"/>
      <c r="W43" s="87"/>
      <c r="X43" s="101"/>
      <c r="Y43" s="87"/>
      <c r="Z43" s="87"/>
      <c r="AA43" s="110"/>
    </row>
    <row r="44" spans="1:27" ht="13.5" customHeight="1">
      <c r="A44" s="42">
        <v>45</v>
      </c>
      <c r="B44" s="68">
        <v>206</v>
      </c>
      <c r="C44" s="44" t="s">
        <v>69</v>
      </c>
      <c r="D44" s="45" t="s">
        <v>98</v>
      </c>
      <c r="E44" s="238"/>
      <c r="F44" s="87"/>
      <c r="G44" s="87"/>
      <c r="H44" s="87"/>
      <c r="I44" s="87"/>
      <c r="J44" s="87"/>
      <c r="K44" s="239"/>
      <c r="L44" s="76">
        <v>2</v>
      </c>
      <c r="M44" s="70">
        <v>2</v>
      </c>
      <c r="N44" s="75">
        <v>46</v>
      </c>
      <c r="O44" s="70">
        <v>19</v>
      </c>
      <c r="P44" s="72">
        <f t="shared" si="15"/>
        <v>41.3</v>
      </c>
      <c r="Q44" s="52"/>
      <c r="R44" s="51"/>
      <c r="S44" s="53"/>
      <c r="T44" s="51"/>
      <c r="U44" s="72"/>
      <c r="V44" s="88"/>
      <c r="W44" s="87"/>
      <c r="X44" s="101"/>
      <c r="Y44" s="87"/>
      <c r="Z44" s="87"/>
      <c r="AA44" s="110"/>
    </row>
    <row r="45" spans="1:27" ht="13.5" customHeight="1">
      <c r="A45" s="42">
        <v>45</v>
      </c>
      <c r="B45" s="68">
        <v>207</v>
      </c>
      <c r="C45" s="44" t="s">
        <v>69</v>
      </c>
      <c r="D45" s="45" t="s">
        <v>155</v>
      </c>
      <c r="E45" s="238"/>
      <c r="F45" s="87"/>
      <c r="G45" s="87"/>
      <c r="H45" s="87"/>
      <c r="I45" s="87"/>
      <c r="J45" s="87"/>
      <c r="K45" s="239"/>
      <c r="L45" s="71">
        <v>2</v>
      </c>
      <c r="M45" s="70">
        <v>2</v>
      </c>
      <c r="N45" s="70">
        <v>81</v>
      </c>
      <c r="O45" s="70">
        <v>29</v>
      </c>
      <c r="P45" s="72">
        <f t="shared" si="15"/>
        <v>35.8</v>
      </c>
      <c r="Q45" s="50"/>
      <c r="R45" s="51"/>
      <c r="S45" s="51"/>
      <c r="T45" s="51"/>
      <c r="U45" s="72"/>
      <c r="V45" s="88"/>
      <c r="W45" s="87"/>
      <c r="X45" s="101"/>
      <c r="Y45" s="87"/>
      <c r="Z45" s="87"/>
      <c r="AA45" s="110"/>
    </row>
    <row r="46" spans="1:27" ht="13.5" customHeight="1">
      <c r="A46" s="42">
        <v>45</v>
      </c>
      <c r="B46" s="68">
        <v>208</v>
      </c>
      <c r="C46" s="44" t="s">
        <v>69</v>
      </c>
      <c r="D46" s="45" t="s">
        <v>107</v>
      </c>
      <c r="E46" s="83"/>
      <c r="F46" s="84"/>
      <c r="G46" s="84"/>
      <c r="H46" s="84"/>
      <c r="I46" s="84"/>
      <c r="J46" s="84"/>
      <c r="K46" s="104"/>
      <c r="L46" s="76">
        <v>1</v>
      </c>
      <c r="M46" s="70">
        <v>1</v>
      </c>
      <c r="N46" s="75">
        <v>7</v>
      </c>
      <c r="O46" s="70">
        <v>1</v>
      </c>
      <c r="P46" s="72">
        <f t="shared" si="15"/>
        <v>14.3</v>
      </c>
      <c r="Q46" s="52"/>
      <c r="R46" s="51"/>
      <c r="S46" s="53"/>
      <c r="T46" s="51"/>
      <c r="U46" s="152"/>
      <c r="V46" s="86"/>
      <c r="W46" s="84"/>
      <c r="X46" s="100"/>
      <c r="Y46" s="84"/>
      <c r="Z46" s="84"/>
      <c r="AA46" s="109"/>
    </row>
    <row r="47" spans="1:27" ht="13.5" customHeight="1">
      <c r="A47" s="42">
        <v>45</v>
      </c>
      <c r="B47" s="68">
        <v>301</v>
      </c>
      <c r="C47" s="44" t="s">
        <v>69</v>
      </c>
      <c r="D47" s="45" t="s">
        <v>113</v>
      </c>
      <c r="E47" s="83"/>
      <c r="F47" s="84"/>
      <c r="G47" s="84"/>
      <c r="H47" s="84"/>
      <c r="I47" s="84"/>
      <c r="J47" s="84"/>
      <c r="K47" s="104"/>
      <c r="L47" s="76">
        <v>1</v>
      </c>
      <c r="M47" s="70">
        <v>0</v>
      </c>
      <c r="N47" s="75">
        <v>10</v>
      </c>
      <c r="O47" s="70">
        <v>0</v>
      </c>
      <c r="P47" s="72">
        <f t="shared" si="15"/>
        <v>0</v>
      </c>
      <c r="Q47" s="52"/>
      <c r="R47" s="51"/>
      <c r="S47" s="53"/>
      <c r="T47" s="51"/>
      <c r="U47" s="152"/>
      <c r="V47" s="86"/>
      <c r="W47" s="84"/>
      <c r="X47" s="100"/>
      <c r="Y47" s="84"/>
      <c r="Z47" s="84"/>
      <c r="AA47" s="109"/>
    </row>
    <row r="48" spans="1:27" ht="13.5" customHeight="1">
      <c r="A48" s="42">
        <v>45</v>
      </c>
      <c r="B48" s="68">
        <v>401</v>
      </c>
      <c r="C48" s="44" t="s">
        <v>69</v>
      </c>
      <c r="D48" s="45" t="s">
        <v>133</v>
      </c>
      <c r="E48" s="83"/>
      <c r="F48" s="84"/>
      <c r="G48" s="84"/>
      <c r="H48" s="84"/>
      <c r="I48" s="84"/>
      <c r="J48" s="84"/>
      <c r="K48" s="104"/>
      <c r="L48" s="76">
        <v>1</v>
      </c>
      <c r="M48" s="70">
        <v>1</v>
      </c>
      <c r="N48" s="75">
        <v>18</v>
      </c>
      <c r="O48" s="70">
        <v>10</v>
      </c>
      <c r="P48" s="72">
        <f t="shared" si="15"/>
        <v>55.6</v>
      </c>
      <c r="Q48" s="52"/>
      <c r="R48" s="51"/>
      <c r="S48" s="53"/>
      <c r="T48" s="51"/>
      <c r="U48" s="95"/>
      <c r="V48" s="86"/>
      <c r="W48" s="84"/>
      <c r="X48" s="100"/>
      <c r="Y48" s="84"/>
      <c r="Z48" s="84"/>
      <c r="AA48" s="109"/>
    </row>
    <row r="49" spans="1:27" ht="13.5" customHeight="1">
      <c r="A49" s="42">
        <v>45</v>
      </c>
      <c r="B49" s="43">
        <v>405</v>
      </c>
      <c r="C49" s="44" t="s">
        <v>69</v>
      </c>
      <c r="D49" s="45" t="s">
        <v>139</v>
      </c>
      <c r="E49" s="83"/>
      <c r="F49" s="84"/>
      <c r="G49" s="84"/>
      <c r="H49" s="84"/>
      <c r="I49" s="84"/>
      <c r="J49" s="84"/>
      <c r="K49" s="104"/>
      <c r="L49" s="76">
        <v>1</v>
      </c>
      <c r="M49" s="70">
        <v>1</v>
      </c>
      <c r="N49" s="75">
        <v>13</v>
      </c>
      <c r="O49" s="70">
        <v>7</v>
      </c>
      <c r="P49" s="72">
        <f t="shared" si="15"/>
        <v>53.8</v>
      </c>
      <c r="Q49" s="52"/>
      <c r="R49" s="51"/>
      <c r="S49" s="53"/>
      <c r="T49" s="51"/>
      <c r="U49" s="172" t="str">
        <f>IF(Q49=""," ",ROUND(T49/S49*100,1))</f>
        <v> </v>
      </c>
      <c r="V49" s="86"/>
      <c r="W49" s="84"/>
      <c r="X49" s="100"/>
      <c r="Y49" s="84"/>
      <c r="Z49" s="84"/>
      <c r="AA49" s="109"/>
    </row>
    <row r="50" spans="1:27" ht="13.5" customHeight="1">
      <c r="A50" s="42">
        <v>45</v>
      </c>
      <c r="B50" s="68">
        <v>421</v>
      </c>
      <c r="C50" s="44" t="s">
        <v>69</v>
      </c>
      <c r="D50" s="45" t="s">
        <v>144</v>
      </c>
      <c r="E50" s="83"/>
      <c r="F50" s="84"/>
      <c r="G50" s="84"/>
      <c r="H50" s="84"/>
      <c r="I50" s="84"/>
      <c r="J50" s="84"/>
      <c r="K50" s="104"/>
      <c r="L50" s="76"/>
      <c r="M50" s="70"/>
      <c r="N50" s="75"/>
      <c r="O50" s="70"/>
      <c r="P50" s="72" t="str">
        <f t="shared" si="15"/>
        <v> </v>
      </c>
      <c r="Q50" s="52">
        <v>1</v>
      </c>
      <c r="R50" s="51">
        <v>0</v>
      </c>
      <c r="S50" s="53">
        <v>3</v>
      </c>
      <c r="T50" s="51">
        <v>0</v>
      </c>
      <c r="U50" s="72">
        <f>IF(Q50=""," ",ROUND(T50/S50*100,1))</f>
        <v>0</v>
      </c>
      <c r="V50" s="88"/>
      <c r="W50" s="87"/>
      <c r="X50" s="101"/>
      <c r="Y50" s="87"/>
      <c r="Z50" s="87"/>
      <c r="AA50" s="110"/>
    </row>
    <row r="51" spans="1:27" ht="13.5" customHeight="1" thickBot="1">
      <c r="A51" s="89">
        <v>45</v>
      </c>
      <c r="B51" s="90">
        <v>441</v>
      </c>
      <c r="C51" s="91" t="s">
        <v>69</v>
      </c>
      <c r="D51" s="92" t="s">
        <v>148</v>
      </c>
      <c r="E51" s="93"/>
      <c r="F51" s="94"/>
      <c r="G51" s="94"/>
      <c r="H51" s="94"/>
      <c r="I51" s="94"/>
      <c r="J51" s="94"/>
      <c r="K51" s="105"/>
      <c r="L51" s="76">
        <v>1</v>
      </c>
      <c r="M51" s="70">
        <v>1</v>
      </c>
      <c r="N51" s="75">
        <v>10</v>
      </c>
      <c r="O51" s="70">
        <v>6</v>
      </c>
      <c r="P51" s="95">
        <f>IF(L51=""," ",ROUND(O51/N51*100,1))</f>
        <v>60</v>
      </c>
      <c r="Q51" s="52">
        <v>1</v>
      </c>
      <c r="R51" s="51">
        <v>0</v>
      </c>
      <c r="S51" s="53">
        <v>3</v>
      </c>
      <c r="T51" s="51">
        <v>0</v>
      </c>
      <c r="U51" s="95">
        <f>IF(Q51=""," ",ROUND(T51/S51*100,1))</f>
        <v>0</v>
      </c>
      <c r="V51" s="96"/>
      <c r="W51" s="94"/>
      <c r="X51" s="102"/>
      <c r="Y51" s="94"/>
      <c r="Z51" s="94"/>
      <c r="AA51" s="111"/>
    </row>
    <row r="52" spans="1:27" ht="18" customHeight="1" thickBot="1">
      <c r="A52" s="77"/>
      <c r="B52" s="78"/>
      <c r="C52" s="373" t="s">
        <v>12</v>
      </c>
      <c r="D52" s="375"/>
      <c r="E52" s="39"/>
      <c r="F52" s="59"/>
      <c r="G52" s="59"/>
      <c r="H52" s="59"/>
      <c r="I52" s="59"/>
      <c r="J52" s="59"/>
      <c r="K52" s="106"/>
      <c r="L52" s="97">
        <f>SUM(L41:L51)</f>
        <v>12</v>
      </c>
      <c r="M52" s="97">
        <f>SUM(M41:M51)</f>
        <v>11</v>
      </c>
      <c r="N52" s="97">
        <f>SUM(N41:N51)</f>
        <v>338</v>
      </c>
      <c r="O52" s="97">
        <f>SUM(O41:O51)</f>
        <v>135</v>
      </c>
      <c r="P52" s="99">
        <f>IF(L52=0,"",ROUND(O52/N52*100,1))</f>
        <v>39.9</v>
      </c>
      <c r="Q52" s="97">
        <f>SUM(Q41:Q51)</f>
        <v>2</v>
      </c>
      <c r="R52" s="97">
        <f>SUM(R41:R51)</f>
        <v>0</v>
      </c>
      <c r="S52" s="97">
        <f>SUM(S41:S51)</f>
        <v>6</v>
      </c>
      <c r="T52" s="97">
        <f>SUM(T41:T51)</f>
        <v>0</v>
      </c>
      <c r="U52" s="99">
        <f>IF(Q52=0," ",ROUND(T52/S52*100,1))</f>
        <v>0</v>
      </c>
      <c r="V52" s="82"/>
      <c r="W52" s="59"/>
      <c r="X52" s="103"/>
      <c r="Y52" s="59"/>
      <c r="Z52" s="59"/>
      <c r="AA52" s="112"/>
    </row>
    <row r="53" spans="1:27" ht="18" customHeight="1" thickBot="1">
      <c r="A53" s="77"/>
      <c r="B53" s="98"/>
      <c r="C53" s="373" t="s">
        <v>4</v>
      </c>
      <c r="D53" s="374"/>
      <c r="E53" s="39"/>
      <c r="F53" s="59"/>
      <c r="G53" s="62">
        <f>SUM(G11:G39)</f>
        <v>512</v>
      </c>
      <c r="H53" s="62">
        <f>SUM(H11:H39)</f>
        <v>397</v>
      </c>
      <c r="I53" s="62">
        <f>SUM(I11:I39)</f>
        <v>7205</v>
      </c>
      <c r="J53" s="62">
        <f>SUM(J11:J39)</f>
        <v>1638</v>
      </c>
      <c r="K53" s="99">
        <f>IF(G53=" "," ",ROUND(J53/I53*100,1))</f>
        <v>22.7</v>
      </c>
      <c r="L53" s="64">
        <f>L40+L52</f>
        <v>540</v>
      </c>
      <c r="M53" s="62">
        <f>M40+M52</f>
        <v>429</v>
      </c>
      <c r="N53" s="62">
        <f>N40+N52</f>
        <v>7901</v>
      </c>
      <c r="O53" s="62">
        <f>O40+O52</f>
        <v>1580</v>
      </c>
      <c r="P53" s="99">
        <f>IF(L53=""," ",ROUND(O53/N53*100,1))</f>
        <v>20</v>
      </c>
      <c r="Q53" s="64">
        <f>Q40+Q52</f>
        <v>160</v>
      </c>
      <c r="R53" s="62">
        <f>R40+R52</f>
        <v>93</v>
      </c>
      <c r="S53" s="62">
        <f>S40+S52</f>
        <v>1006</v>
      </c>
      <c r="T53" s="62">
        <f>T40+T52</f>
        <v>133</v>
      </c>
      <c r="U53" s="99">
        <f>IF(Q53=""," ",ROUND(T53/S53*100,1))</f>
        <v>13.2</v>
      </c>
      <c r="V53" s="61">
        <f>SUM(V11:V39)</f>
        <v>1000</v>
      </c>
      <c r="W53" s="62">
        <f>SUM(W11:W39)</f>
        <v>41</v>
      </c>
      <c r="X53" s="113">
        <f>IF(V53=""," ",ROUND(W53/V53*100,1))</f>
        <v>4.1</v>
      </c>
      <c r="Y53" s="64">
        <f>SUM(Y11:Y39)</f>
        <v>798</v>
      </c>
      <c r="Z53" s="62">
        <f>SUM(Z11:Z39)</f>
        <v>20</v>
      </c>
      <c r="AA53" s="99">
        <f>IF(Y53=0," ",ROUND(Z53/Y53*100,1))</f>
        <v>2.5</v>
      </c>
    </row>
    <row r="54" ht="9" customHeight="1"/>
    <row r="55" ht="12">
      <c r="D55" s="2" t="s">
        <v>209</v>
      </c>
    </row>
  </sheetData>
  <sheetProtection/>
  <mergeCells count="42">
    <mergeCell ref="E4:F4"/>
    <mergeCell ref="H4:J4"/>
    <mergeCell ref="L4:N4"/>
    <mergeCell ref="P4:T4"/>
    <mergeCell ref="Y2:AA2"/>
    <mergeCell ref="A7:A11"/>
    <mergeCell ref="B7:B11"/>
    <mergeCell ref="C53:D53"/>
    <mergeCell ref="E7:K7"/>
    <mergeCell ref="C52:D52"/>
    <mergeCell ref="C7:C11"/>
    <mergeCell ref="D7:D11"/>
    <mergeCell ref="L6:N6"/>
    <mergeCell ref="L7:P7"/>
    <mergeCell ref="E6:F6"/>
    <mergeCell ref="Y8:AA8"/>
    <mergeCell ref="V8:V11"/>
    <mergeCell ref="Y9:Y11"/>
    <mergeCell ref="AA9:AA11"/>
    <mergeCell ref="Q6:S6"/>
    <mergeCell ref="V6:X6"/>
    <mergeCell ref="Q7:U7"/>
    <mergeCell ref="V7:AA7"/>
    <mergeCell ref="S8:S11"/>
    <mergeCell ref="E8:E11"/>
    <mergeCell ref="F8:F11"/>
    <mergeCell ref="G8:G11"/>
    <mergeCell ref="I8:I11"/>
    <mergeCell ref="H10:H11"/>
    <mergeCell ref="U9:U11"/>
    <mergeCell ref="X9:X11"/>
    <mergeCell ref="T10:T11"/>
    <mergeCell ref="W10:W11"/>
    <mergeCell ref="J10:J11"/>
    <mergeCell ref="M10:M11"/>
    <mergeCell ref="O10:O11"/>
    <mergeCell ref="R10:R11"/>
    <mergeCell ref="K9:K11"/>
    <mergeCell ref="P9:P11"/>
    <mergeCell ref="L8:L11"/>
    <mergeCell ref="N8:N11"/>
    <mergeCell ref="Q8:Q11"/>
  </mergeCells>
  <conditionalFormatting sqref="M41:M51 R41:R51 O41:O51 T41:T51 O12:O39 J12:J39 H12:H39 W12:W39 M12:M39 Z12:Z39 T12:T39 R12:R39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39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  <headerFooter alignWithMargins="0">
    <oddFooter>&amp;R&amp;A</oddFooter>
  </headerFooter>
  <ignoredErrors>
    <ignoredError sqref="U53 U40 K53" evalError="1"/>
    <ignoredError sqref="X53 P53 P40" evalError="1" formula="1"/>
    <ignoredError sqref="U52 P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2009-12-21T01:10:55Z</cp:lastPrinted>
  <dcterms:created xsi:type="dcterms:W3CDTF">2002-01-07T10:53:07Z</dcterms:created>
  <dcterms:modified xsi:type="dcterms:W3CDTF">2010-01-29T05:36:28Z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1145936642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444873546</vt:i4>
  </property>
  <property fmtid="{D5CDD505-2E9C-101B-9397-08002B2CF9AE}" pid="7" name="_ReviewingToolsShownOnce">
    <vt:lpwstr/>
  </property>
</Properties>
</file>