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島根県４－１" sheetId="1" r:id="rId1"/>
    <sheet name="島根県４－２" sheetId="2" r:id="rId2"/>
    <sheet name="島根県４－３" sheetId="3" r:id="rId3"/>
    <sheet name="島根県４－４" sheetId="4" r:id="rId4"/>
  </sheets>
  <definedNames>
    <definedName name="_xlnm.Print_Titles" localSheetId="0">'島根県４－１'!$4:$7</definedName>
    <definedName name="_xlnm.Print_Titles" localSheetId="1">'島根県４－２'!$4:$7</definedName>
    <definedName name="_xlnm.Print_Titles" localSheetId="2">'島根県４－３'!$4:$7</definedName>
    <definedName name="_xlnm.Print_Titles" localSheetId="3">'島根県４－４'!$7:$11</definedName>
  </definedNames>
  <calcPr fullCalcOnLoad="1"/>
</workbook>
</file>

<file path=xl/sharedStrings.xml><?xml version="1.0" encoding="utf-8"?>
<sst xmlns="http://schemas.openxmlformats.org/spreadsheetml/2006/main" count="413" uniqueCount="217">
  <si>
    <t>総委員数</t>
  </si>
  <si>
    <t>審議会等数</t>
  </si>
  <si>
    <t>諮問機関の有無</t>
  </si>
  <si>
    <t>担当課（室）名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</si>
  <si>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</si>
  <si>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</si>
  <si>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</si>
  <si>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</si>
  <si>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</si>
  <si>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</si>
  <si>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</si>
  <si>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</si>
  <si>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</si>
  <si>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</si>
  <si>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</si>
  <si>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</si>
  <si>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</si>
  <si>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</si>
  <si>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</si>
  <si>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</si>
  <si>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</si>
  <si>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</si>
  <si>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</si>
  <si>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</si>
  <si>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</si>
  <si>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</si>
  <si>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</si>
  <si>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</si>
  <si>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</si>
  <si>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</si>
  <si>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</si>
  <si>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</si>
  <si>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</si>
  <si>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</si>
  <si>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t>市(区)町村コード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</si>
  <si>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</si>
  <si>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</si>
  <si>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</si>
  <si>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</si>
  <si>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</si>
  <si>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</si>
  <si>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</si>
  <si>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</si>
  <si>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</si>
  <si>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</si>
  <si>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</si>
  <si>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</si>
  <si>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</si>
  <si>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</si>
  <si>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</si>
  <si>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</si>
  <si>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島根県</t>
  </si>
  <si>
    <t>松江市</t>
  </si>
  <si>
    <t>総務部
男女共同参画課</t>
  </si>
  <si>
    <t>松江市男女共同参画推進条例</t>
  </si>
  <si>
    <t>浜田市</t>
  </si>
  <si>
    <t>企画財政部
企画課</t>
  </si>
  <si>
    <t>浜田市男女共同参画推進条例</t>
  </si>
  <si>
    <t>浜田市男女共同参画推進計画</t>
  </si>
  <si>
    <t>出雲市</t>
  </si>
  <si>
    <t>地域振興部
市民活動支援課</t>
  </si>
  <si>
    <t>益田市</t>
  </si>
  <si>
    <t>益田市男女共同参画計画</t>
  </si>
  <si>
    <t>大田市</t>
  </si>
  <si>
    <t>大田市男女共同参画推進条例</t>
  </si>
  <si>
    <t>大田市男女共同参画計画</t>
  </si>
  <si>
    <t>安来市</t>
  </si>
  <si>
    <t>安来市男女共同参画計画</t>
  </si>
  <si>
    <t>江津市</t>
  </si>
  <si>
    <t>総務部
人権啓発センター</t>
  </si>
  <si>
    <t>江津市男女共同参画推進条例</t>
  </si>
  <si>
    <t>雲南市</t>
  </si>
  <si>
    <t>雲南市男女共同参画推進条例</t>
  </si>
  <si>
    <t>雲南市男女共同参画計画
～気づいて築くうんなんプラン～</t>
  </si>
  <si>
    <t>東出雲町</t>
  </si>
  <si>
    <t>東出雲町男女共同参画推進条例</t>
  </si>
  <si>
    <t>東出雲町男女共同参画計画
（ひがしいずもパートナープラン）</t>
  </si>
  <si>
    <t>奥出雲町</t>
  </si>
  <si>
    <t>町民課</t>
  </si>
  <si>
    <t>飯南町</t>
  </si>
  <si>
    <t>住民課</t>
  </si>
  <si>
    <t>斐川町</t>
  </si>
  <si>
    <t>総務課</t>
  </si>
  <si>
    <t>斐川町男女共同参画計画</t>
  </si>
  <si>
    <t>川本町</t>
  </si>
  <si>
    <t>政策推進課</t>
  </si>
  <si>
    <t>川本町男女共同参画推進条例</t>
  </si>
  <si>
    <t>川本町男女共同参画推進計画</t>
  </si>
  <si>
    <t>美郷町</t>
  </si>
  <si>
    <t>企画課</t>
  </si>
  <si>
    <t>邑南町</t>
  </si>
  <si>
    <t>邑南町男女共同参画計画</t>
  </si>
  <si>
    <t>津和野町</t>
  </si>
  <si>
    <t>吉賀町</t>
  </si>
  <si>
    <t>海士町</t>
  </si>
  <si>
    <t>健康福祉課</t>
  </si>
  <si>
    <t>西ノ島町</t>
  </si>
  <si>
    <t>知夫村</t>
  </si>
  <si>
    <t>隠岐の島町</t>
  </si>
  <si>
    <t>企画財政課</t>
  </si>
  <si>
    <t>隠岐の島町男女共同参画計画</t>
  </si>
  <si>
    <t>松江市男女共同参画計画</t>
  </si>
  <si>
    <t>把握不可</t>
  </si>
  <si>
    <t>出雲市男女共同参画都市宣言</t>
  </si>
  <si>
    <t>島根県</t>
  </si>
  <si>
    <t>松江市</t>
  </si>
  <si>
    <t>H23</t>
  </si>
  <si>
    <t>浜田市</t>
  </si>
  <si>
    <t>H22</t>
  </si>
  <si>
    <t>H22</t>
  </si>
  <si>
    <t>出雲市</t>
  </si>
  <si>
    <t>H21</t>
  </si>
  <si>
    <t>益田市</t>
  </si>
  <si>
    <t>H22</t>
  </si>
  <si>
    <t>大田市</t>
  </si>
  <si>
    <t>安来市</t>
  </si>
  <si>
    <t>江津市</t>
  </si>
  <si>
    <t>雲南市</t>
  </si>
  <si>
    <t>東出雲町</t>
  </si>
  <si>
    <t>H24</t>
  </si>
  <si>
    <t>奥出雲町</t>
  </si>
  <si>
    <t>飯南町</t>
  </si>
  <si>
    <t>斐川町</t>
  </si>
  <si>
    <t>川本町</t>
  </si>
  <si>
    <t>美郷町</t>
  </si>
  <si>
    <t>邑南町</t>
  </si>
  <si>
    <t>H23</t>
  </si>
  <si>
    <t>津和野町</t>
  </si>
  <si>
    <t>吉賀町</t>
  </si>
  <si>
    <t>海士町</t>
  </si>
  <si>
    <t>西ノ島町</t>
  </si>
  <si>
    <t>知夫村</t>
  </si>
  <si>
    <t>隠岐の島町</t>
  </si>
  <si>
    <t>松江市男女共同参画センター</t>
  </si>
  <si>
    <t>プリエール</t>
  </si>
  <si>
    <t>690-0061</t>
  </si>
  <si>
    <t>(0852)
32-1190</t>
  </si>
  <si>
    <t>○</t>
  </si>
  <si>
    <t>出雲市男女共同参画センター</t>
  </si>
  <si>
    <t>http://www.city.izumo.shimane.jp/icity/browser?ActionCode=content&amp;ContentID=1143162819936&amp;SiteID=0&amp;ParentGenre=1119945583637</t>
  </si>
  <si>
    <t>雲南市男女共同参画センター</t>
  </si>
  <si>
    <t>699-1334</t>
  </si>
  <si>
    <t>雲南市木次町新市3</t>
  </si>
  <si>
    <t>(0854)
42-1767</t>
  </si>
  <si>
    <t>企画商工課</t>
  </si>
  <si>
    <t>H23</t>
  </si>
  <si>
    <t>693-0011</t>
  </si>
  <si>
    <t>出雲市大津町2096-3</t>
  </si>
  <si>
    <t>(0853)
22-2055</t>
  </si>
  <si>
    <t>総務部
人権推進課</t>
  </si>
  <si>
    <t>市民生活部
人権施策推進課</t>
  </si>
  <si>
    <t>福祉環境部
人権センター</t>
  </si>
  <si>
    <t>税務住民課</t>
  </si>
  <si>
    <t>総務部
男女共同参画センター</t>
  </si>
  <si>
    <t>出雲市男女共同参画のまちづくり条例</t>
  </si>
  <si>
    <t>奥出雲町男女共同参画推進条例</t>
  </si>
  <si>
    <t>出雲市男女共同参画のまちづくり行動計画</t>
  </si>
  <si>
    <t>飯南町男女共同参画計画</t>
  </si>
  <si>
    <t>美郷町男女共同参画計画</t>
  </si>
  <si>
    <t>H19.4～H29.3</t>
  </si>
  <si>
    <t>H18.4～H23．3</t>
  </si>
  <si>
    <t>H18．4～H22．3</t>
  </si>
  <si>
    <t>H13.3～H22.3</t>
  </si>
  <si>
    <t>H18.4～H28.3</t>
  </si>
  <si>
    <t>H21.4～H26.3</t>
  </si>
  <si>
    <t>H19.4～H23.3</t>
  </si>
  <si>
    <t>H19.4～H27.3</t>
  </si>
  <si>
    <t>H15.4～H25.3</t>
  </si>
  <si>
    <t>H19.4～H24.3</t>
  </si>
  <si>
    <t>H25</t>
  </si>
  <si>
    <t>ＦＡＸ番号</t>
  </si>
  <si>
    <t>男女共同参画に関する計画
（平成21年4月1日現在で有効なもの）</t>
  </si>
  <si>
    <t>http://www1.city.matsue.shimane.jp/kurashi/danjo/prier/center.html</t>
  </si>
  <si>
    <t>http://www.city.unnan.shimane.jp/</t>
  </si>
  <si>
    <t>松江市白潟本町43
スティックビル３階</t>
  </si>
  <si>
    <t>(0852)
32-1191</t>
  </si>
  <si>
    <t>(0853)
22-2157</t>
  </si>
  <si>
    <t>(0854)
42-1839</t>
  </si>
  <si>
    <t>男　女　共　同　参　画　・　女　性　の　た　め　の　総　合　的　な　施　設　　(平　成　21　年　４　月　１　日　現　在　で　開　設　済　の　施　設)</t>
  </si>
  <si>
    <t>益田市</t>
  </si>
  <si>
    <t>庁内連絡会議の有無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</si>
  <si>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</si>
  <si>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現在
の
状況</t>
  </si>
  <si>
    <t>を行う体制の有無
についての苦情の処理
男女共同参画関係施策</t>
  </si>
  <si>
    <t>管　理　・　運　営　主　体</t>
  </si>
  <si>
    <t>直　営</t>
  </si>
  <si>
    <t>管理者
指　定</t>
  </si>
  <si>
    <t>宣言年月日</t>
  </si>
  <si>
    <t>うち</t>
  </si>
  <si>
    <t>副町村長数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</si>
  <si>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</si>
  <si>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</si>
  <si>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</si>
  <si>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</si>
  <si>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</si>
  <si>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</si>
  <si>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</si>
  <si>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>その他：平成　　年　  月　  日</t>
  </si>
  <si>
    <t>審議会等委員の目標
（目標を設定している市（区）町村のみ記入）</t>
  </si>
  <si>
    <t>地方自治法（第202条の３）に基づく
審議会等における登用状況</t>
  </si>
  <si>
    <t>地方自治法(第180条の５）に基づく
委員会等における登用状況</t>
  </si>
  <si>
    <t>管理職の在職状況</t>
  </si>
  <si>
    <t xml:space="preserve">目
標
値
（％）
</t>
  </si>
  <si>
    <t xml:space="preserve">目標年度
</t>
  </si>
  <si>
    <t>うち 一般行政職</t>
  </si>
  <si>
    <t>女
性
比
率
（％）</t>
  </si>
  <si>
    <t>うち</t>
  </si>
  <si>
    <t>管
理
職
総
数</t>
  </si>
  <si>
    <t>を含む数
女性委員</t>
  </si>
  <si>
    <t>管理職数
女性</t>
  </si>
  <si>
    <t>うち</t>
  </si>
  <si>
    <t>管理職数
女性</t>
  </si>
  <si>
    <t>島根県</t>
  </si>
  <si>
    <t>島根県</t>
  </si>
  <si>
    <t>ﾎｰﾑﾍﾟｰｼﾞ</t>
  </si>
  <si>
    <t>くすのきプラーザ</t>
  </si>
  <si>
    <t>江津市男女共同参画推進計画
（改定版）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</si>
</sst>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4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vertical="distributed" textRotation="255"/>
    </xf>
    <xf numFmtId="0" fontId="2" fillId="2" borderId="17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0" fontId="0" fillId="3" borderId="22" xfId="0" applyFill="1" applyBorder="1" applyAlignment="1">
      <alignment horizontal="center"/>
    </xf>
    <xf numFmtId="0" fontId="2" fillId="2" borderId="15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2" fillId="0" borderId="2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86" fontId="2" fillId="2" borderId="2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79" fontId="2" fillId="4" borderId="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80" fontId="2" fillId="4" borderId="8" xfId="0" applyNumberFormat="1" applyFont="1" applyFill="1" applyBorder="1" applyAlignment="1">
      <alignment vertical="center"/>
    </xf>
    <xf numFmtId="180" fontId="2" fillId="4" borderId="3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79" fontId="2" fillId="4" borderId="28" xfId="0" applyNumberFormat="1" applyFont="1" applyFill="1" applyBorder="1" applyAlignment="1">
      <alignment vertical="center"/>
    </xf>
    <xf numFmtId="179" fontId="2" fillId="4" borderId="22" xfId="0" applyNumberFormat="1" applyFont="1" applyFill="1" applyBorder="1" applyAlignment="1">
      <alignment vertical="center"/>
    </xf>
    <xf numFmtId="180" fontId="2" fillId="4" borderId="29" xfId="0" applyNumberFormat="1" applyFont="1" applyFill="1" applyBorder="1" applyAlignment="1">
      <alignment vertical="center"/>
    </xf>
    <xf numFmtId="180" fontId="2" fillId="4" borderId="28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179" fontId="2" fillId="4" borderId="3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9" fontId="2" fillId="4" borderId="33" xfId="0" applyNumberFormat="1" applyFont="1" applyFill="1" applyBorder="1" applyAlignment="1">
      <alignment vertical="center"/>
    </xf>
    <xf numFmtId="180" fontId="2" fillId="4" borderId="34" xfId="0" applyNumberFormat="1" applyFont="1" applyFill="1" applyBorder="1" applyAlignment="1">
      <alignment vertical="center"/>
    </xf>
    <xf numFmtId="180" fontId="2" fillId="4" borderId="32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179" fontId="2" fillId="4" borderId="38" xfId="0" applyNumberFormat="1" applyFont="1" applyFill="1" applyBorder="1" applyAlignment="1">
      <alignment vertical="center"/>
    </xf>
    <xf numFmtId="179" fontId="2" fillId="4" borderId="17" xfId="0" applyNumberFormat="1" applyFont="1" applyFill="1" applyBorder="1" applyAlignment="1">
      <alignment vertical="center"/>
    </xf>
    <xf numFmtId="180" fontId="2" fillId="4" borderId="39" xfId="0" applyNumberFormat="1" applyFont="1" applyFill="1" applyBorder="1" applyAlignment="1">
      <alignment vertical="center"/>
    </xf>
    <xf numFmtId="180" fontId="2" fillId="4" borderId="38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right" vertical="center"/>
    </xf>
    <xf numFmtId="0" fontId="2" fillId="4" borderId="4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180" fontId="2" fillId="4" borderId="22" xfId="0" applyNumberFormat="1" applyFont="1" applyFill="1" applyBorder="1" applyAlignment="1">
      <alignment vertical="center"/>
    </xf>
    <xf numFmtId="187" fontId="2" fillId="0" borderId="7" xfId="0" applyNumberFormat="1" applyFont="1" applyBorder="1" applyAlignment="1">
      <alignment vertical="center"/>
    </xf>
    <xf numFmtId="187" fontId="2" fillId="0" borderId="7" xfId="17" applyNumberFormat="1" applyFont="1" applyBorder="1" applyAlignment="1">
      <alignment vertical="center"/>
    </xf>
    <xf numFmtId="187" fontId="2" fillId="0" borderId="7" xfId="0" applyNumberFormat="1" applyFont="1" applyFill="1" applyBorder="1" applyAlignment="1">
      <alignment vertical="center"/>
    </xf>
    <xf numFmtId="187" fontId="2" fillId="0" borderId="7" xfId="0" applyNumberFormat="1" applyFont="1" applyBorder="1" applyAlignment="1">
      <alignment horizontal="right" vertical="center"/>
    </xf>
    <xf numFmtId="187" fontId="2" fillId="0" borderId="7" xfId="0" applyNumberFormat="1" applyFont="1" applyBorder="1" applyAlignment="1">
      <alignment horizontal="center" vertical="center"/>
    </xf>
    <xf numFmtId="187" fontId="2" fillId="2" borderId="7" xfId="0" applyNumberFormat="1" applyFont="1" applyFill="1" applyBorder="1" applyAlignment="1">
      <alignment vertical="center"/>
    </xf>
    <xf numFmtId="187" fontId="2" fillId="2" borderId="27" xfId="0" applyNumberFormat="1" applyFont="1" applyFill="1" applyBorder="1" applyAlignment="1">
      <alignment vertical="center"/>
    </xf>
    <xf numFmtId="187" fontId="2" fillId="2" borderId="31" xfId="0" applyNumberFormat="1" applyFont="1" applyFill="1" applyBorder="1" applyAlignment="1">
      <alignment vertical="center"/>
    </xf>
    <xf numFmtId="187" fontId="2" fillId="2" borderId="37" xfId="0" applyNumberFormat="1" applyFont="1" applyFill="1" applyBorder="1" applyAlignment="1">
      <alignment vertical="center"/>
    </xf>
    <xf numFmtId="187" fontId="2" fillId="4" borderId="40" xfId="0" applyNumberFormat="1" applyFont="1" applyFill="1" applyBorder="1" applyAlignment="1">
      <alignment vertical="center"/>
    </xf>
    <xf numFmtId="187" fontId="2" fillId="0" borderId="1" xfId="0" applyNumberFormat="1" applyFont="1" applyFill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2" fillId="5" borderId="41" xfId="0" applyNumberFormat="1" applyFont="1" applyFill="1" applyBorder="1" applyAlignment="1">
      <alignment vertical="center"/>
    </xf>
    <xf numFmtId="187" fontId="2" fillId="2" borderId="42" xfId="0" applyNumberFormat="1" applyFont="1" applyFill="1" applyBorder="1" applyAlignment="1">
      <alignment vertical="center"/>
    </xf>
    <xf numFmtId="187" fontId="2" fillId="2" borderId="2" xfId="0" applyNumberFormat="1" applyFont="1" applyFill="1" applyBorder="1" applyAlignment="1">
      <alignment vertical="center"/>
    </xf>
    <xf numFmtId="187" fontId="2" fillId="4" borderId="41" xfId="0" applyNumberFormat="1" applyFont="1" applyFill="1" applyBorder="1" applyAlignment="1">
      <alignment vertical="center"/>
    </xf>
    <xf numFmtId="187" fontId="2" fillId="2" borderId="1" xfId="0" applyNumberFormat="1" applyFont="1" applyFill="1" applyBorder="1" applyAlignment="1">
      <alignment vertical="center"/>
    </xf>
    <xf numFmtId="187" fontId="2" fillId="0" borderId="23" xfId="0" applyNumberFormat="1" applyFont="1" applyBorder="1" applyAlignment="1">
      <alignment vertical="center"/>
    </xf>
    <xf numFmtId="187" fontId="2" fillId="2" borderId="26" xfId="0" applyNumberFormat="1" applyFont="1" applyFill="1" applyBorder="1" applyAlignment="1">
      <alignment vertical="center"/>
    </xf>
    <xf numFmtId="187" fontId="2" fillId="2" borderId="30" xfId="0" applyNumberFormat="1" applyFont="1" applyFill="1" applyBorder="1" applyAlignment="1">
      <alignment vertical="center"/>
    </xf>
    <xf numFmtId="187" fontId="2" fillId="2" borderId="36" xfId="0" applyNumberFormat="1" applyFont="1" applyFill="1" applyBorder="1" applyAlignment="1">
      <alignment vertical="center"/>
    </xf>
    <xf numFmtId="187" fontId="2" fillId="4" borderId="24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179" fontId="2" fillId="4" borderId="7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4" borderId="25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179" fontId="2" fillId="4" borderId="40" xfId="0" applyNumberFormat="1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57" fontId="2" fillId="2" borderId="2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57" fontId="2" fillId="0" borderId="2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2" borderId="48" xfId="0" applyFont="1" applyFill="1" applyBorder="1" applyAlignment="1">
      <alignment vertical="center" wrapText="1"/>
    </xf>
    <xf numFmtId="0" fontId="2" fillId="2" borderId="7" xfId="0" applyFont="1" applyFill="1" applyBorder="1" applyAlignment="1" quotePrefix="1">
      <alignment vertical="center"/>
    </xf>
    <xf numFmtId="0" fontId="2" fillId="2" borderId="7" xfId="0" applyFont="1" applyFill="1" applyBorder="1" applyAlignment="1" quotePrefix="1">
      <alignment vertical="center" wrapText="1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0" borderId="0" xfId="16" applyFont="1" applyAlignment="1">
      <alignment vertical="center" wrapText="1"/>
    </xf>
    <xf numFmtId="0" fontId="2" fillId="2" borderId="8" xfId="16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57" fontId="2" fillId="0" borderId="7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 shrinkToFit="1"/>
    </xf>
    <xf numFmtId="0" fontId="2" fillId="0" borderId="23" xfId="0" applyFont="1" applyBorder="1" applyAlignment="1">
      <alignment vertical="center" wrapText="1" shrinkToFit="1"/>
    </xf>
    <xf numFmtId="0" fontId="2" fillId="0" borderId="7" xfId="0" applyFont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186" fontId="2" fillId="2" borderId="54" xfId="0" applyNumberFormat="1" applyFont="1" applyFill="1" applyBorder="1" applyAlignment="1">
      <alignment vertical="center"/>
    </xf>
    <xf numFmtId="186" fontId="2" fillId="2" borderId="43" xfId="0" applyNumberFormat="1" applyFont="1" applyFill="1" applyBorder="1" applyAlignment="1">
      <alignment vertical="center"/>
    </xf>
    <xf numFmtId="186" fontId="2" fillId="2" borderId="46" xfId="0" applyNumberFormat="1" applyFont="1" applyFill="1" applyBorder="1" applyAlignment="1">
      <alignment vertical="center"/>
    </xf>
    <xf numFmtId="186" fontId="2" fillId="0" borderId="3" xfId="0" applyNumberFormat="1" applyFont="1" applyBorder="1" applyAlignment="1">
      <alignment horizontal="center" vertical="center"/>
    </xf>
    <xf numFmtId="186" fontId="2" fillId="0" borderId="3" xfId="0" applyNumberFormat="1" applyFont="1" applyBorder="1" applyAlignment="1">
      <alignment vertical="center"/>
    </xf>
    <xf numFmtId="186" fontId="2" fillId="0" borderId="43" xfId="0" applyNumberFormat="1" applyFont="1" applyBorder="1" applyAlignment="1">
      <alignment vertical="center"/>
    </xf>
    <xf numFmtId="186" fontId="2" fillId="2" borderId="55" xfId="0" applyNumberFormat="1" applyFont="1" applyFill="1" applyBorder="1" applyAlignment="1">
      <alignment vertical="center"/>
    </xf>
    <xf numFmtId="186" fontId="2" fillId="2" borderId="56" xfId="0" applyNumberFormat="1" applyFont="1" applyFill="1" applyBorder="1" applyAlignment="1">
      <alignment vertical="center"/>
    </xf>
    <xf numFmtId="186" fontId="2" fillId="0" borderId="55" xfId="0" applyNumberFormat="1" applyFont="1" applyFill="1" applyBorder="1" applyAlignment="1">
      <alignment vertical="center"/>
    </xf>
    <xf numFmtId="186" fontId="2" fillId="2" borderId="57" xfId="0" applyNumberFormat="1" applyFont="1" applyFill="1" applyBorder="1" applyAlignment="1">
      <alignment vertical="center"/>
    </xf>
    <xf numFmtId="186" fontId="2" fillId="2" borderId="58" xfId="0" applyNumberFormat="1" applyFont="1" applyFill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61" xfId="0" applyFont="1" applyFill="1" applyBorder="1" applyAlignment="1">
      <alignment horizontal="center" vertical="center" textRotation="255"/>
    </xf>
    <xf numFmtId="0" fontId="2" fillId="2" borderId="63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62" xfId="0" applyFont="1" applyFill="1" applyBorder="1" applyAlignment="1">
      <alignment horizontal="center" vertical="distributed" textRotation="255" shrinkToFit="1"/>
    </xf>
    <xf numFmtId="0" fontId="2" fillId="2" borderId="17" xfId="0" applyFont="1" applyFill="1" applyBorder="1" applyAlignment="1">
      <alignment horizontal="center" vertical="distributed" textRotation="255" shrinkToFit="1"/>
    </xf>
    <xf numFmtId="0" fontId="2" fillId="2" borderId="18" xfId="0" applyFont="1" applyFill="1" applyBorder="1" applyAlignment="1">
      <alignment horizontal="center" vertical="distributed" textRotation="255" shrinkToFi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60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61" xfId="0" applyFont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distributed" textRotation="255" shrinkToFit="1"/>
    </xf>
    <xf numFmtId="0" fontId="2" fillId="2" borderId="1" xfId="0" applyFont="1" applyFill="1" applyBorder="1" applyAlignment="1">
      <alignment horizontal="center" vertical="distributed" textRotation="255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4" fillId="2" borderId="68" xfId="0" applyFont="1" applyFill="1" applyBorder="1" applyAlignment="1">
      <alignment horizontal="center" vertical="top" textRotation="255" wrapText="1"/>
    </xf>
    <xf numFmtId="0" fontId="4" fillId="2" borderId="69" xfId="0" applyFont="1" applyFill="1" applyBorder="1" applyAlignment="1">
      <alignment horizontal="center" vertical="top" textRotation="255" wrapText="1"/>
    </xf>
    <xf numFmtId="0" fontId="4" fillId="0" borderId="69" xfId="0" applyFont="1" applyBorder="1" applyAlignment="1">
      <alignment horizontal="center" vertical="top" textRotation="255" wrapText="1"/>
    </xf>
    <xf numFmtId="0" fontId="4" fillId="0" borderId="70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4" fillId="0" borderId="2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distributed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61" xfId="0" applyFont="1" applyFill="1" applyBorder="1" applyAlignment="1">
      <alignment horizontal="center" vertical="distributed" textRotation="255" shrinkToFi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52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8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textRotation="255"/>
    </xf>
    <xf numFmtId="0" fontId="2" fillId="2" borderId="35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50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58" fontId="12" fillId="0" borderId="71" xfId="0" applyNumberFormat="1" applyFont="1" applyBorder="1" applyAlignment="1">
      <alignment horizontal="center" vertical="center"/>
    </xf>
    <xf numFmtId="58" fontId="12" fillId="0" borderId="72" xfId="0" applyNumberFormat="1" applyFont="1" applyBorder="1" applyAlignment="1">
      <alignment horizontal="center" vertical="center"/>
    </xf>
    <xf numFmtId="58" fontId="12" fillId="0" borderId="7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2" borderId="50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9" fillId="0" borderId="7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61" xfId="0" applyFont="1" applyBorder="1" applyAlignment="1">
      <alignment/>
    </xf>
    <xf numFmtId="0" fontId="2" fillId="2" borderId="13" xfId="0" applyFont="1" applyFill="1" applyBorder="1" applyAlignment="1">
      <alignment vertical="center" textRotation="255" wrapText="1"/>
    </xf>
    <xf numFmtId="0" fontId="2" fillId="2" borderId="35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186" fontId="2" fillId="0" borderId="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1.city.matsue.shimane.jp/kurashi/danjo/prier/center.html" TargetMode="External" /><Relationship Id="rId2" Type="http://schemas.openxmlformats.org/officeDocument/2006/relationships/hyperlink" Target="http://www.city.unnan.shimane.jp/" TargetMode="External" /><Relationship Id="rId3" Type="http://schemas.openxmlformats.org/officeDocument/2006/relationships/hyperlink" Target="http://www.city.izumo.shimane.jp/icity/browser?ActionCode=content&amp;ContentID=1143162819936&amp;SiteID=0&amp;ParentGenre=1119945583637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2.625" style="2" customWidth="1"/>
    <col min="5" max="5" width="18.625" style="2" customWidth="1"/>
    <col min="6" max="9" width="4.125" style="2" customWidth="1"/>
    <col min="10" max="10" width="30.625" style="2" customWidth="1"/>
    <col min="11" max="12" width="8.75390625" style="2" customWidth="1"/>
    <col min="13" max="13" width="4.625" style="2" customWidth="1"/>
    <col min="14" max="14" width="26.625" style="2" customWidth="1"/>
    <col min="15" max="15" width="13.125" style="2" customWidth="1"/>
    <col min="16" max="16" width="4.625" style="2" customWidth="1"/>
    <col min="23" max="16384" width="9.00390625" style="2" customWidth="1"/>
  </cols>
  <sheetData>
    <row r="1" spans="1:2" ht="16.5" customHeight="1" thickBot="1">
      <c r="A1" s="32" t="s">
        <v>17</v>
      </c>
      <c r="B1" s="32"/>
    </row>
    <row r="2" spans="1:16" ht="22.5" customHeight="1" thickBot="1">
      <c r="A2" s="6" t="s">
        <v>21</v>
      </c>
      <c r="O2" s="221" t="s">
        <v>51</v>
      </c>
      <c r="P2" s="222"/>
    </row>
    <row r="3" ht="9.75" customHeight="1" thickBot="1"/>
    <row r="4" spans="1:16" s="1" customFormat="1" ht="31.5" customHeight="1">
      <c r="A4" s="243" t="s">
        <v>33</v>
      </c>
      <c r="B4" s="250" t="s">
        <v>34</v>
      </c>
      <c r="C4" s="246" t="s">
        <v>35</v>
      </c>
      <c r="D4" s="235" t="s">
        <v>20</v>
      </c>
      <c r="E4" s="223" t="s">
        <v>3</v>
      </c>
      <c r="F4" s="232" t="s">
        <v>31</v>
      </c>
      <c r="G4" s="226" t="s">
        <v>32</v>
      </c>
      <c r="H4" s="229" t="s">
        <v>180</v>
      </c>
      <c r="I4" s="235" t="s">
        <v>2</v>
      </c>
      <c r="J4" s="238" t="s">
        <v>181</v>
      </c>
      <c r="K4" s="239"/>
      <c r="L4" s="239"/>
      <c r="M4" s="240"/>
      <c r="N4" s="238" t="s">
        <v>171</v>
      </c>
      <c r="O4" s="239"/>
      <c r="P4" s="240"/>
    </row>
    <row r="5" spans="1:16" s="15" customFormat="1" ht="18" customHeight="1">
      <c r="A5" s="244"/>
      <c r="B5" s="251"/>
      <c r="C5" s="247"/>
      <c r="D5" s="248"/>
      <c r="E5" s="224"/>
      <c r="F5" s="233"/>
      <c r="G5" s="227"/>
      <c r="H5" s="230"/>
      <c r="I5" s="236"/>
      <c r="J5" s="219" t="s">
        <v>11</v>
      </c>
      <c r="K5" s="220"/>
      <c r="L5" s="216"/>
      <c r="M5" s="14" t="s">
        <v>12</v>
      </c>
      <c r="N5" s="219" t="s">
        <v>13</v>
      </c>
      <c r="O5" s="216"/>
      <c r="P5" s="14" t="s">
        <v>12</v>
      </c>
    </row>
    <row r="6" spans="1:16" s="15" customFormat="1" ht="18" customHeight="1">
      <c r="A6" s="244"/>
      <c r="B6" s="251"/>
      <c r="C6" s="247"/>
      <c r="D6" s="248"/>
      <c r="E6" s="224"/>
      <c r="F6" s="233"/>
      <c r="G6" s="227"/>
      <c r="H6" s="230"/>
      <c r="I6" s="236"/>
      <c r="J6" s="35"/>
      <c r="K6" s="37"/>
      <c r="L6" s="38"/>
      <c r="M6" s="217" t="s">
        <v>182</v>
      </c>
      <c r="N6" s="18"/>
      <c r="O6" s="34"/>
      <c r="P6" s="217" t="s">
        <v>182</v>
      </c>
    </row>
    <row r="7" spans="1:16" s="1" customFormat="1" ht="51.75" customHeight="1">
      <c r="A7" s="245"/>
      <c r="B7" s="252"/>
      <c r="C7" s="247"/>
      <c r="D7" s="249"/>
      <c r="E7" s="225"/>
      <c r="F7" s="234"/>
      <c r="G7" s="228"/>
      <c r="H7" s="231"/>
      <c r="I7" s="237"/>
      <c r="J7" s="16" t="s">
        <v>28</v>
      </c>
      <c r="K7" s="17" t="s">
        <v>4</v>
      </c>
      <c r="L7" s="17" t="s">
        <v>5</v>
      </c>
      <c r="M7" s="218"/>
      <c r="N7" s="18" t="s">
        <v>29</v>
      </c>
      <c r="O7" s="19" t="s">
        <v>30</v>
      </c>
      <c r="P7" s="218"/>
    </row>
    <row r="8" spans="1:22" s="13" customFormat="1" ht="26.25" customHeight="1">
      <c r="A8" s="129">
        <v>32</v>
      </c>
      <c r="B8" s="130">
        <v>201</v>
      </c>
      <c r="C8" s="131" t="s">
        <v>51</v>
      </c>
      <c r="D8" s="132" t="s">
        <v>52</v>
      </c>
      <c r="E8" s="129" t="s">
        <v>53</v>
      </c>
      <c r="F8" s="201">
        <v>1</v>
      </c>
      <c r="G8" s="202">
        <v>1</v>
      </c>
      <c r="H8" s="203">
        <v>1</v>
      </c>
      <c r="I8" s="202">
        <v>1</v>
      </c>
      <c r="J8" s="182" t="s">
        <v>54</v>
      </c>
      <c r="K8" s="183">
        <v>38442</v>
      </c>
      <c r="L8" s="183">
        <v>38442</v>
      </c>
      <c r="M8" s="207"/>
      <c r="N8" s="184" t="s">
        <v>101</v>
      </c>
      <c r="O8" s="23" t="s">
        <v>159</v>
      </c>
      <c r="P8" s="202"/>
      <c r="Q8" s="12"/>
      <c r="R8" s="12"/>
      <c r="S8" s="12"/>
      <c r="T8" s="12"/>
      <c r="U8" s="12"/>
      <c r="V8" s="12"/>
    </row>
    <row r="9" spans="1:22" s="13" customFormat="1" ht="26.25" customHeight="1">
      <c r="A9" s="129">
        <v>32</v>
      </c>
      <c r="B9" s="130">
        <v>202</v>
      </c>
      <c r="C9" s="131" t="s">
        <v>51</v>
      </c>
      <c r="D9" s="132" t="s">
        <v>55</v>
      </c>
      <c r="E9" s="129" t="s">
        <v>56</v>
      </c>
      <c r="F9" s="201">
        <v>1</v>
      </c>
      <c r="G9" s="202">
        <v>2</v>
      </c>
      <c r="H9" s="203">
        <v>1</v>
      </c>
      <c r="I9" s="202">
        <v>1</v>
      </c>
      <c r="J9" s="68" t="s">
        <v>57</v>
      </c>
      <c r="K9" s="183">
        <v>38626</v>
      </c>
      <c r="L9" s="183">
        <v>38626</v>
      </c>
      <c r="M9" s="207"/>
      <c r="N9" s="185" t="s">
        <v>58</v>
      </c>
      <c r="O9" s="23" t="s">
        <v>160</v>
      </c>
      <c r="P9" s="202"/>
      <c r="Q9" s="12"/>
      <c r="R9" s="12"/>
      <c r="S9" s="12"/>
      <c r="T9" s="12"/>
      <c r="U9" s="12"/>
      <c r="V9" s="12"/>
    </row>
    <row r="10" spans="1:22" s="13" customFormat="1" ht="26.25" customHeight="1">
      <c r="A10" s="129">
        <v>32</v>
      </c>
      <c r="B10" s="130">
        <v>203</v>
      </c>
      <c r="C10" s="138" t="s">
        <v>51</v>
      </c>
      <c r="D10" s="139" t="s">
        <v>59</v>
      </c>
      <c r="E10" s="129" t="s">
        <v>60</v>
      </c>
      <c r="F10" s="201">
        <v>1</v>
      </c>
      <c r="G10" s="202">
        <v>2</v>
      </c>
      <c r="H10" s="203">
        <v>1</v>
      </c>
      <c r="I10" s="202">
        <v>1</v>
      </c>
      <c r="J10" s="68" t="s">
        <v>154</v>
      </c>
      <c r="K10" s="183">
        <v>38702</v>
      </c>
      <c r="L10" s="183">
        <v>38702</v>
      </c>
      <c r="M10" s="208"/>
      <c r="N10" s="186" t="s">
        <v>156</v>
      </c>
      <c r="O10" s="23" t="s">
        <v>161</v>
      </c>
      <c r="P10" s="202"/>
      <c r="Q10" s="12"/>
      <c r="R10" s="12"/>
      <c r="S10" s="12"/>
      <c r="T10" s="12"/>
      <c r="U10" s="12"/>
      <c r="V10" s="12"/>
    </row>
    <row r="11" spans="1:22" s="13" customFormat="1" ht="26.25" customHeight="1">
      <c r="A11" s="129">
        <v>32</v>
      </c>
      <c r="B11" s="130">
        <v>204</v>
      </c>
      <c r="C11" s="138" t="s">
        <v>51</v>
      </c>
      <c r="D11" s="139" t="s">
        <v>61</v>
      </c>
      <c r="E11" s="129" t="s">
        <v>151</v>
      </c>
      <c r="F11" s="201">
        <v>1</v>
      </c>
      <c r="G11" s="202">
        <v>2</v>
      </c>
      <c r="H11" s="203">
        <v>1</v>
      </c>
      <c r="I11" s="202">
        <v>0</v>
      </c>
      <c r="J11" s="30"/>
      <c r="K11" s="187"/>
      <c r="L11" s="187"/>
      <c r="M11" s="208">
        <v>3</v>
      </c>
      <c r="N11" s="129" t="s">
        <v>62</v>
      </c>
      <c r="O11" s="23" t="s">
        <v>162</v>
      </c>
      <c r="P11" s="202"/>
      <c r="Q11" s="12"/>
      <c r="R11" s="12"/>
      <c r="S11" s="12"/>
      <c r="T11" s="12"/>
      <c r="U11" s="12"/>
      <c r="V11" s="12"/>
    </row>
    <row r="12" spans="1:22" s="13" customFormat="1" ht="26.25" customHeight="1">
      <c r="A12" s="129">
        <v>32</v>
      </c>
      <c r="B12" s="130">
        <v>205</v>
      </c>
      <c r="C12" s="138" t="s">
        <v>51</v>
      </c>
      <c r="D12" s="139" t="s">
        <v>63</v>
      </c>
      <c r="E12" s="129" t="s">
        <v>149</v>
      </c>
      <c r="F12" s="201">
        <v>1</v>
      </c>
      <c r="G12" s="202">
        <v>2</v>
      </c>
      <c r="H12" s="203">
        <v>1</v>
      </c>
      <c r="I12" s="202">
        <v>1</v>
      </c>
      <c r="J12" s="68" t="s">
        <v>64</v>
      </c>
      <c r="K12" s="183">
        <v>38626</v>
      </c>
      <c r="L12" s="183">
        <v>38626</v>
      </c>
      <c r="M12" s="207"/>
      <c r="N12" s="129" t="s">
        <v>65</v>
      </c>
      <c r="O12" s="23" t="s">
        <v>163</v>
      </c>
      <c r="P12" s="202"/>
      <c r="Q12" s="12"/>
      <c r="R12" s="12"/>
      <c r="S12" s="12"/>
      <c r="T12" s="12"/>
      <c r="U12" s="12"/>
      <c r="V12" s="12"/>
    </row>
    <row r="13" spans="1:22" s="13" customFormat="1" ht="26.25" customHeight="1">
      <c r="A13" s="129">
        <v>32</v>
      </c>
      <c r="B13" s="130">
        <v>206</v>
      </c>
      <c r="C13" s="138" t="s">
        <v>51</v>
      </c>
      <c r="D13" s="139" t="s">
        <v>66</v>
      </c>
      <c r="E13" s="129" t="s">
        <v>150</v>
      </c>
      <c r="F13" s="201">
        <v>1</v>
      </c>
      <c r="G13" s="202">
        <v>2</v>
      </c>
      <c r="H13" s="203">
        <v>1</v>
      </c>
      <c r="I13" s="202">
        <v>1</v>
      </c>
      <c r="J13" s="30"/>
      <c r="K13" s="187"/>
      <c r="L13" s="187"/>
      <c r="M13" s="208">
        <v>0</v>
      </c>
      <c r="N13" s="129" t="s">
        <v>67</v>
      </c>
      <c r="O13" s="23" t="s">
        <v>164</v>
      </c>
      <c r="P13" s="202"/>
      <c r="Q13" s="12"/>
      <c r="R13" s="12"/>
      <c r="S13" s="12"/>
      <c r="T13" s="12"/>
      <c r="U13" s="12"/>
      <c r="V13" s="12"/>
    </row>
    <row r="14" spans="1:22" s="13" customFormat="1" ht="26.25" customHeight="1">
      <c r="A14" s="129">
        <v>32</v>
      </c>
      <c r="B14" s="130">
        <v>207</v>
      </c>
      <c r="C14" s="138" t="s">
        <v>51</v>
      </c>
      <c r="D14" s="139" t="s">
        <v>68</v>
      </c>
      <c r="E14" s="129" t="s">
        <v>69</v>
      </c>
      <c r="F14" s="201">
        <v>1</v>
      </c>
      <c r="G14" s="202">
        <v>2</v>
      </c>
      <c r="H14" s="203">
        <v>1</v>
      </c>
      <c r="I14" s="202">
        <v>1</v>
      </c>
      <c r="J14" s="68" t="s">
        <v>70</v>
      </c>
      <c r="K14" s="183">
        <v>36971</v>
      </c>
      <c r="L14" s="183">
        <v>36982</v>
      </c>
      <c r="M14" s="207"/>
      <c r="N14" s="129" t="s">
        <v>216</v>
      </c>
      <c r="O14" s="23" t="s">
        <v>165</v>
      </c>
      <c r="P14" s="202"/>
      <c r="Q14" s="12"/>
      <c r="R14" s="12"/>
      <c r="S14" s="12"/>
      <c r="T14" s="12"/>
      <c r="U14" s="12"/>
      <c r="V14" s="12"/>
    </row>
    <row r="15" spans="1:22" s="13" customFormat="1" ht="26.25" customHeight="1">
      <c r="A15" s="129">
        <v>32</v>
      </c>
      <c r="B15" s="130">
        <v>209</v>
      </c>
      <c r="C15" s="138" t="s">
        <v>51</v>
      </c>
      <c r="D15" s="139" t="s">
        <v>71</v>
      </c>
      <c r="E15" s="129" t="s">
        <v>153</v>
      </c>
      <c r="F15" s="201">
        <v>1</v>
      </c>
      <c r="G15" s="202">
        <v>1</v>
      </c>
      <c r="H15" s="203">
        <v>1</v>
      </c>
      <c r="I15" s="202">
        <v>1</v>
      </c>
      <c r="J15" s="68" t="s">
        <v>72</v>
      </c>
      <c r="K15" s="183">
        <v>38292</v>
      </c>
      <c r="L15" s="183">
        <v>38292</v>
      </c>
      <c r="M15" s="207"/>
      <c r="N15" s="188" t="s">
        <v>73</v>
      </c>
      <c r="O15" s="23" t="s">
        <v>166</v>
      </c>
      <c r="P15" s="202"/>
      <c r="Q15" s="12"/>
      <c r="R15" s="12"/>
      <c r="S15" s="12"/>
      <c r="T15" s="12"/>
      <c r="U15" s="12"/>
      <c r="V15" s="12"/>
    </row>
    <row r="16" spans="1:22" s="13" customFormat="1" ht="26.25" customHeight="1">
      <c r="A16" s="129">
        <v>32</v>
      </c>
      <c r="B16" s="130">
        <v>304</v>
      </c>
      <c r="C16" s="138" t="s">
        <v>51</v>
      </c>
      <c r="D16" s="139" t="s">
        <v>74</v>
      </c>
      <c r="E16" s="129" t="s">
        <v>144</v>
      </c>
      <c r="F16" s="201">
        <v>1</v>
      </c>
      <c r="G16" s="202">
        <v>2</v>
      </c>
      <c r="H16" s="203">
        <v>1</v>
      </c>
      <c r="I16" s="202">
        <v>1</v>
      </c>
      <c r="J16" s="31" t="s">
        <v>75</v>
      </c>
      <c r="K16" s="183">
        <v>38786</v>
      </c>
      <c r="L16" s="183">
        <v>38808</v>
      </c>
      <c r="M16" s="207"/>
      <c r="N16" s="129" t="s">
        <v>76</v>
      </c>
      <c r="O16" s="23" t="s">
        <v>167</v>
      </c>
      <c r="P16" s="202"/>
      <c r="Q16" s="12"/>
      <c r="R16" s="12"/>
      <c r="S16" s="12"/>
      <c r="T16" s="12"/>
      <c r="U16" s="12"/>
      <c r="V16" s="12"/>
    </row>
    <row r="17" spans="1:22" s="13" customFormat="1" ht="15" customHeight="1">
      <c r="A17" s="129">
        <v>32</v>
      </c>
      <c r="B17" s="130">
        <v>343</v>
      </c>
      <c r="C17" s="138" t="s">
        <v>51</v>
      </c>
      <c r="D17" s="139" t="s">
        <v>77</v>
      </c>
      <c r="E17" s="129" t="s">
        <v>78</v>
      </c>
      <c r="F17" s="201">
        <v>1</v>
      </c>
      <c r="G17" s="202">
        <v>2</v>
      </c>
      <c r="H17" s="203">
        <v>0</v>
      </c>
      <c r="I17" s="202">
        <v>1</v>
      </c>
      <c r="J17" s="31" t="s">
        <v>155</v>
      </c>
      <c r="K17" s="183">
        <v>39891</v>
      </c>
      <c r="L17" s="183">
        <v>39891</v>
      </c>
      <c r="M17" s="208"/>
      <c r="N17" s="189"/>
      <c r="O17" s="23"/>
      <c r="P17" s="202">
        <v>1</v>
      </c>
      <c r="Q17" s="12"/>
      <c r="R17" s="12"/>
      <c r="S17" s="12"/>
      <c r="T17" s="12"/>
      <c r="U17" s="12"/>
      <c r="V17" s="12"/>
    </row>
    <row r="18" spans="1:22" s="13" customFormat="1" ht="15" customHeight="1">
      <c r="A18" s="129">
        <v>32</v>
      </c>
      <c r="B18" s="130">
        <v>386</v>
      </c>
      <c r="C18" s="138" t="s">
        <v>51</v>
      </c>
      <c r="D18" s="139" t="s">
        <v>79</v>
      </c>
      <c r="E18" s="129" t="s">
        <v>80</v>
      </c>
      <c r="F18" s="201">
        <v>1</v>
      </c>
      <c r="G18" s="202">
        <v>2</v>
      </c>
      <c r="H18" s="203">
        <v>1</v>
      </c>
      <c r="I18" s="202">
        <v>1</v>
      </c>
      <c r="J18" s="30"/>
      <c r="K18" s="187"/>
      <c r="L18" s="187"/>
      <c r="M18" s="208">
        <v>1</v>
      </c>
      <c r="N18" s="190" t="s">
        <v>157</v>
      </c>
      <c r="O18" s="23" t="s">
        <v>159</v>
      </c>
      <c r="P18" s="202"/>
      <c r="Q18" s="12"/>
      <c r="R18" s="12"/>
      <c r="S18" s="12"/>
      <c r="T18" s="12"/>
      <c r="U18" s="12"/>
      <c r="V18" s="12"/>
    </row>
    <row r="19" spans="1:22" s="13" customFormat="1" ht="15" customHeight="1">
      <c r="A19" s="129">
        <v>32</v>
      </c>
      <c r="B19" s="130">
        <v>401</v>
      </c>
      <c r="C19" s="138" t="s">
        <v>51</v>
      </c>
      <c r="D19" s="139" t="s">
        <v>81</v>
      </c>
      <c r="E19" s="129" t="s">
        <v>82</v>
      </c>
      <c r="F19" s="201">
        <v>1</v>
      </c>
      <c r="G19" s="202">
        <v>2</v>
      </c>
      <c r="H19" s="203">
        <v>1</v>
      </c>
      <c r="I19" s="202">
        <v>1</v>
      </c>
      <c r="J19" s="30"/>
      <c r="K19" s="187"/>
      <c r="L19" s="187"/>
      <c r="M19" s="208">
        <v>1</v>
      </c>
      <c r="N19" s="190" t="s">
        <v>83</v>
      </c>
      <c r="O19" s="23" t="s">
        <v>168</v>
      </c>
      <c r="P19" s="202"/>
      <c r="Q19" s="12"/>
      <c r="R19" s="12"/>
      <c r="S19" s="12"/>
      <c r="T19" s="12"/>
      <c r="U19" s="12"/>
      <c r="V19" s="12"/>
    </row>
    <row r="20" spans="1:22" s="13" customFormat="1" ht="15" customHeight="1">
      <c r="A20" s="129">
        <v>32</v>
      </c>
      <c r="B20" s="130">
        <v>441</v>
      </c>
      <c r="C20" s="138" t="s">
        <v>51</v>
      </c>
      <c r="D20" s="139" t="s">
        <v>84</v>
      </c>
      <c r="E20" s="129" t="s">
        <v>85</v>
      </c>
      <c r="F20" s="201">
        <v>1</v>
      </c>
      <c r="G20" s="202">
        <v>2</v>
      </c>
      <c r="H20" s="203">
        <v>1</v>
      </c>
      <c r="I20" s="202">
        <v>1</v>
      </c>
      <c r="J20" s="31" t="s">
        <v>86</v>
      </c>
      <c r="K20" s="183">
        <v>38708</v>
      </c>
      <c r="L20" s="183">
        <v>38808</v>
      </c>
      <c r="M20" s="207"/>
      <c r="N20" s="129" t="s">
        <v>87</v>
      </c>
      <c r="O20" s="23" t="s">
        <v>163</v>
      </c>
      <c r="P20" s="202"/>
      <c r="Q20" s="12"/>
      <c r="R20" s="12"/>
      <c r="S20" s="12"/>
      <c r="T20" s="12"/>
      <c r="U20" s="12"/>
      <c r="V20" s="12"/>
    </row>
    <row r="21" spans="1:22" s="13" customFormat="1" ht="15" customHeight="1">
      <c r="A21" s="129">
        <v>32</v>
      </c>
      <c r="B21" s="130">
        <v>448</v>
      </c>
      <c r="C21" s="138" t="s">
        <v>51</v>
      </c>
      <c r="D21" s="139" t="s">
        <v>88</v>
      </c>
      <c r="E21" s="129" t="s">
        <v>89</v>
      </c>
      <c r="F21" s="201">
        <v>1</v>
      </c>
      <c r="G21" s="202">
        <v>2</v>
      </c>
      <c r="H21" s="203">
        <v>1</v>
      </c>
      <c r="I21" s="202">
        <v>0</v>
      </c>
      <c r="J21" s="189"/>
      <c r="K21" s="187"/>
      <c r="L21" s="187"/>
      <c r="M21" s="208">
        <v>0</v>
      </c>
      <c r="N21" s="190" t="s">
        <v>158</v>
      </c>
      <c r="O21" s="23" t="s">
        <v>164</v>
      </c>
      <c r="P21" s="342"/>
      <c r="Q21" s="12"/>
      <c r="R21" s="12"/>
      <c r="S21" s="12"/>
      <c r="T21" s="12"/>
      <c r="U21" s="12"/>
      <c r="V21" s="12"/>
    </row>
    <row r="22" spans="1:22" s="13" customFormat="1" ht="15" customHeight="1">
      <c r="A22" s="129">
        <v>32</v>
      </c>
      <c r="B22" s="130">
        <v>449</v>
      </c>
      <c r="C22" s="138" t="s">
        <v>51</v>
      </c>
      <c r="D22" s="139" t="s">
        <v>90</v>
      </c>
      <c r="E22" s="129" t="s">
        <v>78</v>
      </c>
      <c r="F22" s="201">
        <v>1</v>
      </c>
      <c r="G22" s="202">
        <v>2</v>
      </c>
      <c r="H22" s="203">
        <v>1</v>
      </c>
      <c r="I22" s="202">
        <v>0</v>
      </c>
      <c r="J22" s="189"/>
      <c r="K22" s="187"/>
      <c r="L22" s="187"/>
      <c r="M22" s="208">
        <v>3</v>
      </c>
      <c r="N22" s="190" t="s">
        <v>91</v>
      </c>
      <c r="O22" s="23" t="s">
        <v>159</v>
      </c>
      <c r="P22" s="202"/>
      <c r="Q22" s="12"/>
      <c r="R22" s="12"/>
      <c r="S22" s="12"/>
      <c r="T22" s="12"/>
      <c r="U22" s="12"/>
      <c r="V22" s="12"/>
    </row>
    <row r="23" spans="1:22" s="13" customFormat="1" ht="15" customHeight="1">
      <c r="A23" s="129">
        <v>32</v>
      </c>
      <c r="B23" s="130">
        <v>501</v>
      </c>
      <c r="C23" s="138" t="s">
        <v>51</v>
      </c>
      <c r="D23" s="139" t="s">
        <v>92</v>
      </c>
      <c r="E23" s="129" t="s">
        <v>152</v>
      </c>
      <c r="F23" s="201">
        <v>1</v>
      </c>
      <c r="G23" s="202">
        <v>2</v>
      </c>
      <c r="H23" s="203">
        <v>1</v>
      </c>
      <c r="I23" s="202">
        <v>1</v>
      </c>
      <c r="J23" s="189"/>
      <c r="K23" s="187"/>
      <c r="L23" s="187"/>
      <c r="M23" s="208">
        <v>3</v>
      </c>
      <c r="N23" s="189"/>
      <c r="O23" s="23"/>
      <c r="P23" s="202">
        <v>1</v>
      </c>
      <c r="Q23" s="12"/>
      <c r="R23" s="12"/>
      <c r="S23" s="12"/>
      <c r="T23" s="12"/>
      <c r="U23" s="12"/>
      <c r="V23" s="12"/>
    </row>
    <row r="24" spans="1:22" s="13" customFormat="1" ht="15" customHeight="1">
      <c r="A24" s="129">
        <v>32</v>
      </c>
      <c r="B24" s="130">
        <v>505</v>
      </c>
      <c r="C24" s="140" t="s">
        <v>51</v>
      </c>
      <c r="D24" s="132" t="s">
        <v>93</v>
      </c>
      <c r="E24" s="129" t="s">
        <v>152</v>
      </c>
      <c r="F24" s="201">
        <v>1</v>
      </c>
      <c r="G24" s="202">
        <v>2</v>
      </c>
      <c r="H24" s="203">
        <v>0</v>
      </c>
      <c r="I24" s="202">
        <v>0</v>
      </c>
      <c r="J24" s="189"/>
      <c r="K24" s="187"/>
      <c r="L24" s="187"/>
      <c r="M24" s="208">
        <v>0</v>
      </c>
      <c r="N24" s="189"/>
      <c r="O24" s="23"/>
      <c r="P24" s="202">
        <v>1</v>
      </c>
      <c r="Q24" s="12"/>
      <c r="R24" s="12"/>
      <c r="S24" s="12"/>
      <c r="T24" s="12"/>
      <c r="U24" s="12"/>
      <c r="V24" s="12"/>
    </row>
    <row r="25" spans="1:22" s="13" customFormat="1" ht="15" customHeight="1">
      <c r="A25" s="129">
        <v>32</v>
      </c>
      <c r="B25" s="130">
        <v>525</v>
      </c>
      <c r="C25" s="140" t="s">
        <v>51</v>
      </c>
      <c r="D25" s="132" t="s">
        <v>94</v>
      </c>
      <c r="E25" s="129" t="s">
        <v>95</v>
      </c>
      <c r="F25" s="201">
        <v>1</v>
      </c>
      <c r="G25" s="202">
        <v>2</v>
      </c>
      <c r="H25" s="203">
        <v>0</v>
      </c>
      <c r="I25" s="202">
        <v>0</v>
      </c>
      <c r="J25" s="189"/>
      <c r="K25" s="187"/>
      <c r="L25" s="187"/>
      <c r="M25" s="208">
        <v>0</v>
      </c>
      <c r="N25" s="189"/>
      <c r="O25" s="23"/>
      <c r="P25" s="202">
        <v>1</v>
      </c>
      <c r="Q25" s="12"/>
      <c r="R25" s="12"/>
      <c r="S25" s="12"/>
      <c r="T25" s="12"/>
      <c r="U25" s="12"/>
      <c r="V25" s="12"/>
    </row>
    <row r="26" spans="1:22" s="13" customFormat="1" ht="15" customHeight="1">
      <c r="A26" s="129">
        <v>32</v>
      </c>
      <c r="B26" s="130">
        <v>526</v>
      </c>
      <c r="C26" s="140" t="s">
        <v>51</v>
      </c>
      <c r="D26" s="132" t="s">
        <v>96</v>
      </c>
      <c r="E26" s="129" t="s">
        <v>82</v>
      </c>
      <c r="F26" s="201">
        <v>1</v>
      </c>
      <c r="G26" s="202">
        <v>2</v>
      </c>
      <c r="H26" s="203">
        <v>0</v>
      </c>
      <c r="I26" s="202">
        <v>0</v>
      </c>
      <c r="J26" s="189"/>
      <c r="K26" s="187"/>
      <c r="L26" s="187"/>
      <c r="M26" s="208">
        <v>0</v>
      </c>
      <c r="N26" s="189"/>
      <c r="O26" s="23"/>
      <c r="P26" s="202">
        <v>1</v>
      </c>
      <c r="Q26" s="12"/>
      <c r="R26" s="12"/>
      <c r="S26" s="12"/>
      <c r="T26" s="12"/>
      <c r="U26" s="12"/>
      <c r="V26" s="12"/>
    </row>
    <row r="27" spans="1:22" s="13" customFormat="1" ht="15" customHeight="1">
      <c r="A27" s="129">
        <v>32</v>
      </c>
      <c r="B27" s="130">
        <v>527</v>
      </c>
      <c r="C27" s="140" t="s">
        <v>51</v>
      </c>
      <c r="D27" s="132" t="s">
        <v>97</v>
      </c>
      <c r="E27" s="129" t="s">
        <v>82</v>
      </c>
      <c r="F27" s="201">
        <v>1</v>
      </c>
      <c r="G27" s="202">
        <v>2</v>
      </c>
      <c r="H27" s="203">
        <v>0</v>
      </c>
      <c r="I27" s="202">
        <v>0</v>
      </c>
      <c r="J27" s="189"/>
      <c r="K27" s="187"/>
      <c r="L27" s="187"/>
      <c r="M27" s="208">
        <v>0</v>
      </c>
      <c r="N27" s="189"/>
      <c r="O27" s="23"/>
      <c r="P27" s="202">
        <v>0</v>
      </c>
      <c r="Q27" s="12"/>
      <c r="R27" s="12"/>
      <c r="S27" s="12"/>
      <c r="T27" s="12"/>
      <c r="U27" s="12"/>
      <c r="V27" s="12"/>
    </row>
    <row r="28" spans="1:22" s="13" customFormat="1" ht="15" customHeight="1" thickBot="1">
      <c r="A28" s="129">
        <v>32</v>
      </c>
      <c r="B28" s="141">
        <v>528</v>
      </c>
      <c r="C28" s="142" t="s">
        <v>51</v>
      </c>
      <c r="D28" s="143" t="s">
        <v>98</v>
      </c>
      <c r="E28" s="191" t="s">
        <v>99</v>
      </c>
      <c r="F28" s="204">
        <v>1</v>
      </c>
      <c r="G28" s="205">
        <v>2</v>
      </c>
      <c r="H28" s="206">
        <v>0</v>
      </c>
      <c r="I28" s="205">
        <v>0</v>
      </c>
      <c r="J28" s="192"/>
      <c r="K28" s="193"/>
      <c r="L28" s="193"/>
      <c r="M28" s="209">
        <v>0</v>
      </c>
      <c r="N28" s="194" t="s">
        <v>100</v>
      </c>
      <c r="O28" s="23" t="s">
        <v>160</v>
      </c>
      <c r="P28" s="205"/>
      <c r="Q28" s="12"/>
      <c r="R28" s="12"/>
      <c r="S28" s="12"/>
      <c r="T28" s="12"/>
      <c r="U28" s="12"/>
      <c r="V28" s="12"/>
    </row>
    <row r="29" spans="1:22" s="13" customFormat="1" ht="20.25" customHeight="1" thickBot="1">
      <c r="A29" s="144"/>
      <c r="B29" s="145"/>
      <c r="C29" s="241" t="s">
        <v>7</v>
      </c>
      <c r="D29" s="242"/>
      <c r="E29" s="79"/>
      <c r="F29" s="195"/>
      <c r="G29" s="196"/>
      <c r="H29" s="197">
        <f>SUM(H8:H28)</f>
        <v>15</v>
      </c>
      <c r="I29" s="198">
        <f>SUM(I8:I28)</f>
        <v>13</v>
      </c>
      <c r="J29" s="197">
        <f>COUNTA(J8:J28)</f>
        <v>9</v>
      </c>
      <c r="K29" s="199"/>
      <c r="L29" s="199"/>
      <c r="M29" s="200"/>
      <c r="N29" s="197">
        <f>COUNTA(N8:N28)</f>
        <v>15</v>
      </c>
      <c r="O29" s="199"/>
      <c r="P29" s="200"/>
      <c r="Q29" s="12"/>
      <c r="R29" s="12"/>
      <c r="S29" s="12"/>
      <c r="T29" s="12"/>
      <c r="U29" s="12"/>
      <c r="V29" s="12"/>
    </row>
  </sheetData>
  <mergeCells count="17">
    <mergeCell ref="M6:M7"/>
    <mergeCell ref="P6:P7"/>
    <mergeCell ref="C29:D29"/>
    <mergeCell ref="A4:A7"/>
    <mergeCell ref="C4:C7"/>
    <mergeCell ref="D4:D7"/>
    <mergeCell ref="B4:B7"/>
    <mergeCell ref="O2:P2"/>
    <mergeCell ref="E4:E7"/>
    <mergeCell ref="G4:G7"/>
    <mergeCell ref="H4:H7"/>
    <mergeCell ref="F4:F7"/>
    <mergeCell ref="I4:I7"/>
    <mergeCell ref="J4:M4"/>
    <mergeCell ref="N4:P4"/>
    <mergeCell ref="J5:L5"/>
    <mergeCell ref="N5:O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1.125" style="2" customWidth="1"/>
    <col min="5" max="5" width="17.00390625" style="2" customWidth="1"/>
    <col min="6" max="6" width="10.625" style="2" customWidth="1"/>
    <col min="7" max="7" width="8.625" style="2" customWidth="1"/>
    <col min="8" max="8" width="17.625" style="2" customWidth="1"/>
    <col min="9" max="10" width="8.625" style="2" customWidth="1"/>
    <col min="11" max="11" width="22.87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2" t="s">
        <v>18</v>
      </c>
      <c r="B1" s="32"/>
    </row>
    <row r="2" spans="1:21" ht="22.5" customHeight="1" thickBot="1">
      <c r="A2" s="6" t="s">
        <v>43</v>
      </c>
      <c r="S2" s="221" t="s">
        <v>212</v>
      </c>
      <c r="T2" s="262"/>
      <c r="U2" s="222"/>
    </row>
    <row r="3" ht="12.75" thickBot="1"/>
    <row r="4" spans="1:21" s="1" customFormat="1" ht="19.5" customHeight="1">
      <c r="A4" s="243" t="s">
        <v>33</v>
      </c>
      <c r="B4" s="250" t="s">
        <v>34</v>
      </c>
      <c r="C4" s="246" t="s">
        <v>35</v>
      </c>
      <c r="D4" s="235" t="s">
        <v>20</v>
      </c>
      <c r="E4" s="238" t="s">
        <v>178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53" t="s">
        <v>183</v>
      </c>
    </row>
    <row r="5" spans="1:21" s="1" customFormat="1" ht="19.5" customHeight="1">
      <c r="A5" s="244"/>
      <c r="B5" s="251"/>
      <c r="C5" s="247"/>
      <c r="D5" s="248"/>
      <c r="E5" s="26"/>
      <c r="F5" s="24"/>
      <c r="G5" s="27"/>
      <c r="H5" s="27"/>
      <c r="I5" s="27"/>
      <c r="J5" s="27"/>
      <c r="K5" s="27"/>
      <c r="L5" s="219" t="s">
        <v>184</v>
      </c>
      <c r="M5" s="220"/>
      <c r="N5" s="220"/>
      <c r="O5" s="220"/>
      <c r="P5" s="220"/>
      <c r="Q5" s="220"/>
      <c r="R5" s="220"/>
      <c r="S5" s="220"/>
      <c r="T5" s="264"/>
      <c r="U5" s="254"/>
    </row>
    <row r="6" spans="1:21" s="1" customFormat="1" ht="19.5" customHeight="1">
      <c r="A6" s="244"/>
      <c r="B6" s="251"/>
      <c r="C6" s="247"/>
      <c r="D6" s="248"/>
      <c r="E6" s="257" t="s">
        <v>41</v>
      </c>
      <c r="F6" s="20"/>
      <c r="G6" s="265" t="s">
        <v>40</v>
      </c>
      <c r="H6" s="265"/>
      <c r="I6" s="265"/>
      <c r="J6" s="259"/>
      <c r="K6" s="259"/>
      <c r="L6" s="266" t="s">
        <v>46</v>
      </c>
      <c r="M6" s="260"/>
      <c r="N6" s="261"/>
      <c r="O6" s="259" t="s">
        <v>47</v>
      </c>
      <c r="P6" s="260"/>
      <c r="Q6" s="261"/>
      <c r="R6" s="259" t="s">
        <v>48</v>
      </c>
      <c r="S6" s="260"/>
      <c r="T6" s="263"/>
      <c r="U6" s="255"/>
    </row>
    <row r="7" spans="1:21" ht="60" customHeight="1">
      <c r="A7" s="245"/>
      <c r="B7" s="252"/>
      <c r="C7" s="247"/>
      <c r="D7" s="249"/>
      <c r="E7" s="258"/>
      <c r="F7" s="21" t="s">
        <v>36</v>
      </c>
      <c r="G7" s="22" t="s">
        <v>37</v>
      </c>
      <c r="H7" s="22" t="s">
        <v>39</v>
      </c>
      <c r="I7" s="22" t="s">
        <v>38</v>
      </c>
      <c r="J7" s="25" t="s">
        <v>170</v>
      </c>
      <c r="K7" s="25" t="s">
        <v>214</v>
      </c>
      <c r="L7" s="39" t="s">
        <v>185</v>
      </c>
      <c r="M7" s="40" t="s">
        <v>186</v>
      </c>
      <c r="N7" s="41" t="s">
        <v>42</v>
      </c>
      <c r="O7" s="42" t="s">
        <v>185</v>
      </c>
      <c r="P7" s="40" t="s">
        <v>186</v>
      </c>
      <c r="Q7" s="43" t="s">
        <v>42</v>
      </c>
      <c r="R7" s="41" t="s">
        <v>185</v>
      </c>
      <c r="S7" s="40" t="s">
        <v>186</v>
      </c>
      <c r="T7" s="41" t="s">
        <v>42</v>
      </c>
      <c r="U7" s="256"/>
    </row>
    <row r="8" spans="1:21" ht="48" customHeight="1">
      <c r="A8" s="129">
        <v>32</v>
      </c>
      <c r="B8" s="130">
        <v>201</v>
      </c>
      <c r="C8" s="131" t="s">
        <v>51</v>
      </c>
      <c r="D8" s="132" t="s">
        <v>52</v>
      </c>
      <c r="E8" s="159" t="s">
        <v>133</v>
      </c>
      <c r="F8" s="74" t="s">
        <v>134</v>
      </c>
      <c r="G8" s="160" t="s">
        <v>135</v>
      </c>
      <c r="H8" s="133" t="s">
        <v>174</v>
      </c>
      <c r="I8" s="161" t="s">
        <v>136</v>
      </c>
      <c r="J8" s="161" t="s">
        <v>175</v>
      </c>
      <c r="K8" s="180" t="s">
        <v>172</v>
      </c>
      <c r="L8" s="72" t="s">
        <v>137</v>
      </c>
      <c r="M8" s="65"/>
      <c r="N8" s="65"/>
      <c r="O8" s="65" t="s">
        <v>137</v>
      </c>
      <c r="P8" s="74"/>
      <c r="Q8" s="74"/>
      <c r="R8" s="74"/>
      <c r="S8" s="74"/>
      <c r="T8" s="63"/>
      <c r="U8" s="210">
        <v>1</v>
      </c>
    </row>
    <row r="9" spans="1:21" ht="15" customHeight="1">
      <c r="A9" s="129">
        <v>32</v>
      </c>
      <c r="B9" s="130">
        <v>202</v>
      </c>
      <c r="C9" s="131" t="s">
        <v>51</v>
      </c>
      <c r="D9" s="132" t="s">
        <v>55</v>
      </c>
      <c r="E9" s="162"/>
      <c r="F9" s="74"/>
      <c r="G9" s="74"/>
      <c r="H9" s="74"/>
      <c r="I9" s="74"/>
      <c r="J9" s="74"/>
      <c r="K9" s="134"/>
      <c r="L9" s="62"/>
      <c r="M9" s="74"/>
      <c r="N9" s="74"/>
      <c r="O9" s="74"/>
      <c r="P9" s="74"/>
      <c r="Q9" s="74"/>
      <c r="R9" s="74"/>
      <c r="S9" s="74"/>
      <c r="T9" s="63"/>
      <c r="U9" s="211">
        <v>1</v>
      </c>
    </row>
    <row r="10" spans="1:21" ht="72.75" customHeight="1">
      <c r="A10" s="129">
        <v>32</v>
      </c>
      <c r="B10" s="130">
        <v>203</v>
      </c>
      <c r="C10" s="138" t="s">
        <v>51</v>
      </c>
      <c r="D10" s="139" t="s">
        <v>59</v>
      </c>
      <c r="E10" s="159" t="s">
        <v>138</v>
      </c>
      <c r="F10" s="133" t="s">
        <v>215</v>
      </c>
      <c r="G10" s="160" t="s">
        <v>146</v>
      </c>
      <c r="H10" s="133" t="s">
        <v>147</v>
      </c>
      <c r="I10" s="161" t="s">
        <v>148</v>
      </c>
      <c r="J10" s="161" t="s">
        <v>176</v>
      </c>
      <c r="K10" s="181" t="s">
        <v>139</v>
      </c>
      <c r="L10" s="72" t="s">
        <v>137</v>
      </c>
      <c r="M10" s="65"/>
      <c r="N10" s="65"/>
      <c r="O10" s="65" t="s">
        <v>137</v>
      </c>
      <c r="P10" s="74"/>
      <c r="Q10" s="74"/>
      <c r="R10" s="74"/>
      <c r="S10" s="74"/>
      <c r="T10" s="63"/>
      <c r="U10" s="210">
        <v>1</v>
      </c>
    </row>
    <row r="11" spans="1:21" ht="15" customHeight="1">
      <c r="A11" s="129">
        <v>32</v>
      </c>
      <c r="B11" s="130">
        <v>204</v>
      </c>
      <c r="C11" s="138" t="s">
        <v>51</v>
      </c>
      <c r="D11" s="139" t="s">
        <v>61</v>
      </c>
      <c r="E11" s="162"/>
      <c r="F11" s="74"/>
      <c r="G11" s="74"/>
      <c r="H11" s="74"/>
      <c r="I11" s="74"/>
      <c r="J11" s="74"/>
      <c r="K11" s="134"/>
      <c r="L11" s="62"/>
      <c r="M11" s="74"/>
      <c r="N11" s="74"/>
      <c r="O11" s="74"/>
      <c r="P11" s="74"/>
      <c r="Q11" s="74"/>
      <c r="R11" s="74"/>
      <c r="S11" s="74"/>
      <c r="T11" s="63"/>
      <c r="U11" s="210">
        <v>0</v>
      </c>
    </row>
    <row r="12" spans="1:21" ht="15" customHeight="1">
      <c r="A12" s="129">
        <v>32</v>
      </c>
      <c r="B12" s="130">
        <v>205</v>
      </c>
      <c r="C12" s="138" t="s">
        <v>51</v>
      </c>
      <c r="D12" s="139" t="s">
        <v>63</v>
      </c>
      <c r="E12" s="162"/>
      <c r="F12" s="74"/>
      <c r="G12" s="74"/>
      <c r="H12" s="74"/>
      <c r="I12" s="74"/>
      <c r="J12" s="74"/>
      <c r="K12" s="134"/>
      <c r="L12" s="62"/>
      <c r="M12" s="74"/>
      <c r="N12" s="74"/>
      <c r="O12" s="74"/>
      <c r="P12" s="74"/>
      <c r="Q12" s="74"/>
      <c r="R12" s="74"/>
      <c r="S12" s="74"/>
      <c r="T12" s="63"/>
      <c r="U12" s="210">
        <v>0</v>
      </c>
    </row>
    <row r="13" spans="1:21" ht="15" customHeight="1">
      <c r="A13" s="129">
        <v>32</v>
      </c>
      <c r="B13" s="130">
        <v>206</v>
      </c>
      <c r="C13" s="138" t="s">
        <v>51</v>
      </c>
      <c r="D13" s="139" t="s">
        <v>66</v>
      </c>
      <c r="E13" s="162"/>
      <c r="F13" s="74"/>
      <c r="G13" s="74"/>
      <c r="H13" s="74"/>
      <c r="I13" s="74"/>
      <c r="J13" s="74"/>
      <c r="K13" s="134"/>
      <c r="L13" s="62"/>
      <c r="M13" s="74"/>
      <c r="N13" s="74"/>
      <c r="O13" s="74"/>
      <c r="P13" s="74"/>
      <c r="Q13" s="74"/>
      <c r="R13" s="74"/>
      <c r="S13" s="74"/>
      <c r="T13" s="63"/>
      <c r="U13" s="212">
        <v>0</v>
      </c>
    </row>
    <row r="14" spans="1:21" ht="15" customHeight="1">
      <c r="A14" s="129">
        <v>32</v>
      </c>
      <c r="B14" s="130">
        <v>207</v>
      </c>
      <c r="C14" s="138" t="s">
        <v>51</v>
      </c>
      <c r="D14" s="139" t="s">
        <v>68</v>
      </c>
      <c r="E14" s="162"/>
      <c r="F14" s="74"/>
      <c r="G14" s="74"/>
      <c r="H14" s="74"/>
      <c r="I14" s="74"/>
      <c r="J14" s="74"/>
      <c r="K14" s="134"/>
      <c r="L14" s="62"/>
      <c r="M14" s="74"/>
      <c r="N14" s="74"/>
      <c r="O14" s="74"/>
      <c r="P14" s="74"/>
      <c r="Q14" s="74"/>
      <c r="R14" s="74"/>
      <c r="S14" s="74"/>
      <c r="T14" s="63"/>
      <c r="U14" s="210">
        <v>0</v>
      </c>
    </row>
    <row r="15" spans="1:21" ht="28.5" customHeight="1">
      <c r="A15" s="129">
        <v>32</v>
      </c>
      <c r="B15" s="130">
        <v>209</v>
      </c>
      <c r="C15" s="138" t="s">
        <v>51</v>
      </c>
      <c r="D15" s="139" t="s">
        <v>71</v>
      </c>
      <c r="E15" s="159" t="s">
        <v>140</v>
      </c>
      <c r="F15" s="163"/>
      <c r="G15" s="160" t="s">
        <v>141</v>
      </c>
      <c r="H15" s="133" t="s">
        <v>142</v>
      </c>
      <c r="I15" s="161" t="s">
        <v>143</v>
      </c>
      <c r="J15" s="161" t="s">
        <v>177</v>
      </c>
      <c r="K15" s="180" t="s">
        <v>173</v>
      </c>
      <c r="L15" s="72" t="s">
        <v>137</v>
      </c>
      <c r="M15" s="65"/>
      <c r="N15" s="65"/>
      <c r="O15" s="65" t="s">
        <v>137</v>
      </c>
      <c r="P15" s="74"/>
      <c r="Q15" s="74"/>
      <c r="R15" s="74"/>
      <c r="S15" s="74"/>
      <c r="T15" s="63"/>
      <c r="U15" s="210">
        <v>0</v>
      </c>
    </row>
    <row r="16" spans="1:21" ht="15" customHeight="1">
      <c r="A16" s="129">
        <v>32</v>
      </c>
      <c r="B16" s="130">
        <v>304</v>
      </c>
      <c r="C16" s="138" t="s">
        <v>51</v>
      </c>
      <c r="D16" s="139" t="s">
        <v>74</v>
      </c>
      <c r="E16" s="162"/>
      <c r="F16" s="74"/>
      <c r="G16" s="74"/>
      <c r="H16" s="74"/>
      <c r="I16" s="74"/>
      <c r="J16" s="74"/>
      <c r="K16" s="134"/>
      <c r="L16" s="62"/>
      <c r="M16" s="74"/>
      <c r="N16" s="74"/>
      <c r="O16" s="74"/>
      <c r="P16" s="74"/>
      <c r="Q16" s="74"/>
      <c r="R16" s="74"/>
      <c r="S16" s="74"/>
      <c r="T16" s="63"/>
      <c r="U16" s="210">
        <v>1</v>
      </c>
    </row>
    <row r="17" spans="1:21" ht="15" customHeight="1">
      <c r="A17" s="129">
        <v>32</v>
      </c>
      <c r="B17" s="130">
        <v>343</v>
      </c>
      <c r="C17" s="138" t="s">
        <v>51</v>
      </c>
      <c r="D17" s="139" t="s">
        <v>77</v>
      </c>
      <c r="E17" s="162"/>
      <c r="F17" s="74"/>
      <c r="G17" s="74"/>
      <c r="H17" s="74"/>
      <c r="I17" s="74"/>
      <c r="J17" s="74"/>
      <c r="K17" s="134"/>
      <c r="L17" s="62"/>
      <c r="M17" s="74"/>
      <c r="N17" s="74"/>
      <c r="O17" s="74"/>
      <c r="P17" s="74"/>
      <c r="Q17" s="74"/>
      <c r="R17" s="74"/>
      <c r="S17" s="74"/>
      <c r="T17" s="63"/>
      <c r="U17" s="210">
        <v>0</v>
      </c>
    </row>
    <row r="18" spans="1:21" ht="15" customHeight="1">
      <c r="A18" s="129">
        <v>32</v>
      </c>
      <c r="B18" s="130">
        <v>386</v>
      </c>
      <c r="C18" s="138" t="s">
        <v>51</v>
      </c>
      <c r="D18" s="139" t="s">
        <v>79</v>
      </c>
      <c r="E18" s="162"/>
      <c r="F18" s="74"/>
      <c r="G18" s="74"/>
      <c r="H18" s="74"/>
      <c r="I18" s="74"/>
      <c r="J18" s="74"/>
      <c r="K18" s="134"/>
      <c r="L18" s="62"/>
      <c r="M18" s="74"/>
      <c r="N18" s="74"/>
      <c r="O18" s="74"/>
      <c r="P18" s="74"/>
      <c r="Q18" s="74"/>
      <c r="R18" s="74"/>
      <c r="S18" s="74"/>
      <c r="T18" s="63"/>
      <c r="U18" s="210">
        <v>0</v>
      </c>
    </row>
    <row r="19" spans="1:21" ht="15" customHeight="1">
      <c r="A19" s="129">
        <v>32</v>
      </c>
      <c r="B19" s="130">
        <v>401</v>
      </c>
      <c r="C19" s="138" t="s">
        <v>51</v>
      </c>
      <c r="D19" s="139" t="s">
        <v>81</v>
      </c>
      <c r="E19" s="162"/>
      <c r="F19" s="74"/>
      <c r="G19" s="74"/>
      <c r="H19" s="74"/>
      <c r="I19" s="74"/>
      <c r="J19" s="74"/>
      <c r="K19" s="134"/>
      <c r="L19" s="62"/>
      <c r="M19" s="74"/>
      <c r="N19" s="74"/>
      <c r="O19" s="74"/>
      <c r="P19" s="74"/>
      <c r="Q19" s="74"/>
      <c r="R19" s="74"/>
      <c r="S19" s="74"/>
      <c r="T19" s="63"/>
      <c r="U19" s="210">
        <v>0</v>
      </c>
    </row>
    <row r="20" spans="1:21" ht="15" customHeight="1">
      <c r="A20" s="129">
        <v>32</v>
      </c>
      <c r="B20" s="130">
        <v>441</v>
      </c>
      <c r="C20" s="138" t="s">
        <v>51</v>
      </c>
      <c r="D20" s="139" t="s">
        <v>84</v>
      </c>
      <c r="E20" s="162"/>
      <c r="F20" s="74"/>
      <c r="G20" s="74"/>
      <c r="H20" s="74"/>
      <c r="I20" s="74"/>
      <c r="J20" s="74"/>
      <c r="K20" s="134"/>
      <c r="L20" s="62"/>
      <c r="M20" s="74"/>
      <c r="N20" s="74"/>
      <c r="O20" s="74"/>
      <c r="P20" s="74"/>
      <c r="Q20" s="74"/>
      <c r="R20" s="74"/>
      <c r="S20" s="74"/>
      <c r="T20" s="63"/>
      <c r="U20" s="210">
        <v>1</v>
      </c>
    </row>
    <row r="21" spans="1:21" ht="15" customHeight="1">
      <c r="A21" s="129">
        <v>32</v>
      </c>
      <c r="B21" s="130">
        <v>448</v>
      </c>
      <c r="C21" s="138" t="s">
        <v>51</v>
      </c>
      <c r="D21" s="139" t="s">
        <v>88</v>
      </c>
      <c r="E21" s="162"/>
      <c r="F21" s="74"/>
      <c r="G21" s="74"/>
      <c r="H21" s="74"/>
      <c r="I21" s="74"/>
      <c r="J21" s="74"/>
      <c r="K21" s="134"/>
      <c r="L21" s="62"/>
      <c r="M21" s="74"/>
      <c r="N21" s="74"/>
      <c r="O21" s="74"/>
      <c r="P21" s="74"/>
      <c r="Q21" s="74"/>
      <c r="R21" s="74"/>
      <c r="S21" s="74"/>
      <c r="T21" s="63"/>
      <c r="U21" s="210">
        <v>0</v>
      </c>
    </row>
    <row r="22" spans="1:21" ht="15" customHeight="1">
      <c r="A22" s="129">
        <v>32</v>
      </c>
      <c r="B22" s="130">
        <v>449</v>
      </c>
      <c r="C22" s="138" t="s">
        <v>51</v>
      </c>
      <c r="D22" s="139" t="s">
        <v>90</v>
      </c>
      <c r="E22" s="162"/>
      <c r="F22" s="74"/>
      <c r="G22" s="74"/>
      <c r="H22" s="74"/>
      <c r="I22" s="74"/>
      <c r="J22" s="74"/>
      <c r="K22" s="134"/>
      <c r="L22" s="62"/>
      <c r="M22" s="74"/>
      <c r="N22" s="74"/>
      <c r="O22" s="74"/>
      <c r="P22" s="74"/>
      <c r="Q22" s="74"/>
      <c r="R22" s="74"/>
      <c r="S22" s="74"/>
      <c r="T22" s="63"/>
      <c r="U22" s="210">
        <v>0</v>
      </c>
    </row>
    <row r="23" spans="1:21" ht="15" customHeight="1">
      <c r="A23" s="129">
        <v>32</v>
      </c>
      <c r="B23" s="130">
        <v>501</v>
      </c>
      <c r="C23" s="138" t="s">
        <v>51</v>
      </c>
      <c r="D23" s="139" t="s">
        <v>92</v>
      </c>
      <c r="E23" s="162"/>
      <c r="F23" s="74"/>
      <c r="G23" s="74"/>
      <c r="H23" s="74"/>
      <c r="I23" s="74"/>
      <c r="J23" s="74"/>
      <c r="K23" s="134"/>
      <c r="L23" s="62"/>
      <c r="M23" s="74"/>
      <c r="N23" s="74"/>
      <c r="O23" s="74"/>
      <c r="P23" s="74"/>
      <c r="Q23" s="74"/>
      <c r="R23" s="74"/>
      <c r="S23" s="74"/>
      <c r="T23" s="63"/>
      <c r="U23" s="210">
        <v>0</v>
      </c>
    </row>
    <row r="24" spans="1:21" ht="15" customHeight="1">
      <c r="A24" s="129">
        <v>32</v>
      </c>
      <c r="B24" s="130">
        <v>505</v>
      </c>
      <c r="C24" s="140" t="s">
        <v>51</v>
      </c>
      <c r="D24" s="132" t="s">
        <v>93</v>
      </c>
      <c r="E24" s="162"/>
      <c r="F24" s="74"/>
      <c r="G24" s="74"/>
      <c r="H24" s="74"/>
      <c r="I24" s="74"/>
      <c r="J24" s="74"/>
      <c r="K24" s="134"/>
      <c r="L24" s="62"/>
      <c r="M24" s="74"/>
      <c r="N24" s="74"/>
      <c r="O24" s="74"/>
      <c r="P24" s="74"/>
      <c r="Q24" s="74"/>
      <c r="R24" s="74"/>
      <c r="S24" s="74"/>
      <c r="T24" s="63"/>
      <c r="U24" s="210">
        <v>0</v>
      </c>
    </row>
    <row r="25" spans="1:21" ht="15" customHeight="1">
      <c r="A25" s="129">
        <v>32</v>
      </c>
      <c r="B25" s="130">
        <v>525</v>
      </c>
      <c r="C25" s="140" t="s">
        <v>51</v>
      </c>
      <c r="D25" s="132" t="s">
        <v>94</v>
      </c>
      <c r="E25" s="162"/>
      <c r="F25" s="74"/>
      <c r="G25" s="74"/>
      <c r="H25" s="74"/>
      <c r="I25" s="74"/>
      <c r="J25" s="74"/>
      <c r="K25" s="134"/>
      <c r="L25" s="62"/>
      <c r="M25" s="74"/>
      <c r="N25" s="74"/>
      <c r="O25" s="74"/>
      <c r="P25" s="74"/>
      <c r="Q25" s="74"/>
      <c r="R25" s="74"/>
      <c r="S25" s="74"/>
      <c r="T25" s="63"/>
      <c r="U25" s="210">
        <v>0</v>
      </c>
    </row>
    <row r="26" spans="1:21" ht="15" customHeight="1">
      <c r="A26" s="129">
        <v>32</v>
      </c>
      <c r="B26" s="130">
        <v>526</v>
      </c>
      <c r="C26" s="140" t="s">
        <v>51</v>
      </c>
      <c r="D26" s="132" t="s">
        <v>96</v>
      </c>
      <c r="E26" s="162"/>
      <c r="F26" s="74"/>
      <c r="G26" s="74"/>
      <c r="H26" s="74"/>
      <c r="I26" s="74"/>
      <c r="J26" s="74"/>
      <c r="K26" s="134"/>
      <c r="L26" s="62"/>
      <c r="M26" s="74"/>
      <c r="N26" s="74"/>
      <c r="O26" s="74"/>
      <c r="P26" s="74"/>
      <c r="Q26" s="74"/>
      <c r="R26" s="74"/>
      <c r="S26" s="74"/>
      <c r="T26" s="63"/>
      <c r="U26" s="210">
        <v>0</v>
      </c>
    </row>
    <row r="27" spans="1:21" ht="15" customHeight="1">
      <c r="A27" s="129">
        <v>32</v>
      </c>
      <c r="B27" s="130">
        <v>527</v>
      </c>
      <c r="C27" s="140" t="s">
        <v>51</v>
      </c>
      <c r="D27" s="132" t="s">
        <v>97</v>
      </c>
      <c r="E27" s="164"/>
      <c r="F27" s="88"/>
      <c r="G27" s="88"/>
      <c r="H27" s="88"/>
      <c r="I27" s="88"/>
      <c r="J27" s="88"/>
      <c r="K27" s="165"/>
      <c r="L27" s="166"/>
      <c r="M27" s="88"/>
      <c r="N27" s="88"/>
      <c r="O27" s="88"/>
      <c r="P27" s="88"/>
      <c r="Q27" s="88"/>
      <c r="R27" s="88"/>
      <c r="S27" s="88"/>
      <c r="T27" s="167"/>
      <c r="U27" s="213">
        <v>0</v>
      </c>
    </row>
    <row r="28" spans="1:21" ht="15" customHeight="1" thickBot="1">
      <c r="A28" s="168">
        <v>32</v>
      </c>
      <c r="B28" s="169">
        <v>528</v>
      </c>
      <c r="C28" s="170" t="s">
        <v>51</v>
      </c>
      <c r="D28" s="179" t="s">
        <v>98</v>
      </c>
      <c r="E28" s="171"/>
      <c r="F28" s="172"/>
      <c r="G28" s="172"/>
      <c r="H28" s="172"/>
      <c r="I28" s="172"/>
      <c r="J28" s="172"/>
      <c r="K28" s="173"/>
      <c r="L28" s="171"/>
      <c r="M28" s="172"/>
      <c r="N28" s="172"/>
      <c r="O28" s="172"/>
      <c r="P28" s="172"/>
      <c r="Q28" s="172"/>
      <c r="R28" s="172"/>
      <c r="S28" s="172"/>
      <c r="T28" s="173"/>
      <c r="U28" s="213">
        <v>0</v>
      </c>
    </row>
    <row r="29" spans="1:21" ht="20.25" customHeight="1" thickBot="1">
      <c r="A29" s="75"/>
      <c r="B29" s="76"/>
      <c r="C29" s="75"/>
      <c r="D29" s="174"/>
      <c r="E29" s="175"/>
      <c r="F29" s="176"/>
      <c r="G29" s="176"/>
      <c r="H29" s="176"/>
      <c r="I29" s="176"/>
      <c r="J29" s="176"/>
      <c r="K29" s="177"/>
      <c r="L29" s="178"/>
      <c r="M29" s="103"/>
      <c r="N29" s="103"/>
      <c r="O29" s="103"/>
      <c r="P29" s="103"/>
      <c r="Q29" s="103"/>
      <c r="R29" s="103"/>
      <c r="S29" s="103"/>
      <c r="T29" s="147"/>
      <c r="U29" s="214">
        <f>SUM(U8:U28)</f>
        <v>5</v>
      </c>
    </row>
    <row r="30" ht="6" customHeight="1"/>
  </sheetData>
  <mergeCells count="13">
    <mergeCell ref="U4:U7"/>
    <mergeCell ref="E6:E7"/>
    <mergeCell ref="O6:Q6"/>
    <mergeCell ref="S2:U2"/>
    <mergeCell ref="R6:T6"/>
    <mergeCell ref="L5:T5"/>
    <mergeCell ref="E4:T4"/>
    <mergeCell ref="G6:K6"/>
    <mergeCell ref="L6:N6"/>
    <mergeCell ref="A4:A7"/>
    <mergeCell ref="B4:B7"/>
    <mergeCell ref="C4:C7"/>
    <mergeCell ref="D4:D7"/>
  </mergeCells>
  <hyperlinks>
    <hyperlink ref="K8" r:id="rId1" display="http://www1.city.matsue.shimane.jp/kurashi/danjo/prier/center.html"/>
    <hyperlink ref="K15" r:id="rId2" display="http://www.city.unnan.shimane.jp/"/>
    <hyperlink ref="K10" r:id="rId3" display="http://www.city.izumo.shimane.jp/icity/browser?ActionCode=content&amp;ContentID=1143162819936&amp;SiteID=0&amp;ParentGenre=1119945583637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3" r:id="rId4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7.625" style="2" customWidth="1"/>
    <col min="4" max="4" width="12.625" style="2" customWidth="1"/>
    <col min="5" max="5" width="8.625" style="2" customWidth="1"/>
    <col min="6" max="6" width="32.12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24</v>
      </c>
    </row>
    <row r="2" spans="1:19" ht="22.5" customHeight="1" thickBot="1">
      <c r="A2" s="6" t="s">
        <v>50</v>
      </c>
      <c r="E2" s="11"/>
      <c r="Q2" s="221" t="s">
        <v>213</v>
      </c>
      <c r="R2" s="262"/>
      <c r="S2" s="222"/>
    </row>
    <row r="3" ht="12.75" thickBot="1"/>
    <row r="4" spans="1:19" s="1" customFormat="1" ht="19.5" customHeight="1">
      <c r="A4" s="243" t="s">
        <v>33</v>
      </c>
      <c r="B4" s="250" t="s">
        <v>34</v>
      </c>
      <c r="C4" s="287" t="s">
        <v>35</v>
      </c>
      <c r="D4" s="235" t="s">
        <v>20</v>
      </c>
      <c r="E4" s="267" t="s">
        <v>44</v>
      </c>
      <c r="F4" s="268"/>
      <c r="G4" s="268"/>
      <c r="H4" s="269"/>
      <c r="I4" s="275" t="s">
        <v>49</v>
      </c>
      <c r="J4" s="276"/>
      <c r="K4" s="276"/>
      <c r="L4" s="276"/>
      <c r="M4" s="276"/>
      <c r="N4" s="276"/>
      <c r="O4" s="276"/>
      <c r="P4" s="276"/>
      <c r="Q4" s="276"/>
      <c r="R4" s="276"/>
      <c r="S4" s="277"/>
    </row>
    <row r="5" spans="1:19" s="32" customFormat="1" ht="19.5" customHeight="1">
      <c r="A5" s="244"/>
      <c r="B5" s="251"/>
      <c r="C5" s="288"/>
      <c r="D5" s="236"/>
      <c r="E5" s="278" t="s">
        <v>187</v>
      </c>
      <c r="F5" s="290" t="s">
        <v>8</v>
      </c>
      <c r="G5" s="272" t="s">
        <v>9</v>
      </c>
      <c r="H5" s="284" t="s">
        <v>10</v>
      </c>
      <c r="I5" s="278" t="s">
        <v>23</v>
      </c>
      <c r="J5" s="281" t="s">
        <v>25</v>
      </c>
      <c r="K5" s="44" t="s">
        <v>188</v>
      </c>
      <c r="L5" s="5"/>
      <c r="M5" s="293" t="s">
        <v>27</v>
      </c>
      <c r="N5" s="293" t="s">
        <v>189</v>
      </c>
      <c r="O5" s="44" t="s">
        <v>190</v>
      </c>
      <c r="P5" s="5"/>
      <c r="Q5" s="281" t="s">
        <v>26</v>
      </c>
      <c r="R5" s="44" t="s">
        <v>188</v>
      </c>
      <c r="S5" s="45"/>
    </row>
    <row r="6" spans="1:19" s="1" customFormat="1" ht="60" customHeight="1">
      <c r="A6" s="244"/>
      <c r="B6" s="251"/>
      <c r="C6" s="288"/>
      <c r="D6" s="236"/>
      <c r="E6" s="279"/>
      <c r="F6" s="291"/>
      <c r="G6" s="273"/>
      <c r="H6" s="285"/>
      <c r="I6" s="279"/>
      <c r="J6" s="282"/>
      <c r="K6" s="270" t="s">
        <v>191</v>
      </c>
      <c r="L6" s="46" t="s">
        <v>192</v>
      </c>
      <c r="M6" s="233"/>
      <c r="N6" s="233"/>
      <c r="O6" s="270" t="s">
        <v>193</v>
      </c>
      <c r="P6" s="46" t="s">
        <v>192</v>
      </c>
      <c r="Q6" s="282"/>
      <c r="R6" s="270" t="s">
        <v>194</v>
      </c>
      <c r="S6" s="47" t="s">
        <v>192</v>
      </c>
    </row>
    <row r="7" spans="1:19" ht="19.5" customHeight="1">
      <c r="A7" s="245"/>
      <c r="B7" s="252"/>
      <c r="C7" s="289"/>
      <c r="D7" s="237"/>
      <c r="E7" s="280"/>
      <c r="F7" s="292"/>
      <c r="G7" s="274"/>
      <c r="H7" s="286"/>
      <c r="I7" s="280"/>
      <c r="J7" s="283"/>
      <c r="K7" s="271"/>
      <c r="L7" s="48" t="s">
        <v>195</v>
      </c>
      <c r="M7" s="234"/>
      <c r="N7" s="234"/>
      <c r="O7" s="271"/>
      <c r="P7" s="48" t="s">
        <v>195</v>
      </c>
      <c r="Q7" s="283"/>
      <c r="R7" s="271"/>
      <c r="S7" s="49" t="s">
        <v>195</v>
      </c>
    </row>
    <row r="8" spans="1:19" ht="15" customHeight="1">
      <c r="A8" s="60">
        <v>32</v>
      </c>
      <c r="B8" s="150">
        <v>201</v>
      </c>
      <c r="C8" s="62" t="s">
        <v>51</v>
      </c>
      <c r="D8" s="63" t="s">
        <v>52</v>
      </c>
      <c r="E8" s="151"/>
      <c r="F8" s="74"/>
      <c r="G8" s="71"/>
      <c r="H8" s="152"/>
      <c r="I8" s="72">
        <v>1</v>
      </c>
      <c r="J8" s="134">
        <v>2</v>
      </c>
      <c r="K8" s="134">
        <v>0</v>
      </c>
      <c r="L8" s="135">
        <f aca="true" t="shared" si="0" ref="L8:L28">IF(J8=""," ",ROUND(K8/J8*100,1))</f>
        <v>0</v>
      </c>
      <c r="M8" s="136"/>
      <c r="N8" s="74"/>
      <c r="O8" s="134"/>
      <c r="P8" s="135" t="str">
        <f aca="true" t="shared" si="1" ref="P8:P24">IF(N8=""," ",ROUND(O8/N8*100,1))</f>
        <v> </v>
      </c>
      <c r="Q8" s="294" t="s">
        <v>102</v>
      </c>
      <c r="R8" s="295"/>
      <c r="S8" s="67"/>
    </row>
    <row r="9" spans="1:19" ht="15" customHeight="1">
      <c r="A9" s="60">
        <v>32</v>
      </c>
      <c r="B9" s="150">
        <v>202</v>
      </c>
      <c r="C9" s="62" t="s">
        <v>51</v>
      </c>
      <c r="D9" s="63" t="s">
        <v>55</v>
      </c>
      <c r="E9" s="151"/>
      <c r="F9" s="74"/>
      <c r="G9" s="71"/>
      <c r="H9" s="152"/>
      <c r="I9" s="72">
        <v>1</v>
      </c>
      <c r="J9" s="134">
        <v>1</v>
      </c>
      <c r="K9" s="134">
        <v>0</v>
      </c>
      <c r="L9" s="135">
        <f t="shared" si="0"/>
        <v>0</v>
      </c>
      <c r="M9" s="136"/>
      <c r="N9" s="74"/>
      <c r="O9" s="134"/>
      <c r="P9" s="135" t="str">
        <f t="shared" si="1"/>
        <v> </v>
      </c>
      <c r="Q9" s="136">
        <v>92</v>
      </c>
      <c r="R9" s="134">
        <v>0</v>
      </c>
      <c r="S9" s="67">
        <f aca="true" t="shared" si="2" ref="S8:S28">IF(Q9=""," ",ROUND(R9/Q9*100,1))</f>
        <v>0</v>
      </c>
    </row>
    <row r="10" spans="1:19" ht="15" customHeight="1">
      <c r="A10" s="60">
        <v>32</v>
      </c>
      <c r="B10" s="150">
        <v>203</v>
      </c>
      <c r="C10" s="73" t="s">
        <v>51</v>
      </c>
      <c r="D10" s="134" t="s">
        <v>59</v>
      </c>
      <c r="E10" s="153">
        <v>38780</v>
      </c>
      <c r="F10" s="66" t="s">
        <v>103</v>
      </c>
      <c r="G10" s="215">
        <v>2</v>
      </c>
      <c r="H10" s="208">
        <v>1</v>
      </c>
      <c r="I10" s="72">
        <v>1</v>
      </c>
      <c r="J10" s="134">
        <v>1</v>
      </c>
      <c r="K10" s="134">
        <v>0</v>
      </c>
      <c r="L10" s="135">
        <f t="shared" si="0"/>
        <v>0</v>
      </c>
      <c r="M10" s="136"/>
      <c r="N10" s="74"/>
      <c r="O10" s="134"/>
      <c r="P10" s="135" t="str">
        <f t="shared" si="1"/>
        <v> </v>
      </c>
      <c r="Q10" s="294" t="s">
        <v>102</v>
      </c>
      <c r="R10" s="295"/>
      <c r="S10" s="67"/>
    </row>
    <row r="11" spans="1:19" ht="15" customHeight="1">
      <c r="A11" s="60">
        <v>32</v>
      </c>
      <c r="B11" s="150">
        <v>204</v>
      </c>
      <c r="C11" s="73" t="s">
        <v>51</v>
      </c>
      <c r="D11" s="134" t="s">
        <v>61</v>
      </c>
      <c r="E11" s="62"/>
      <c r="F11" s="66"/>
      <c r="G11" s="66"/>
      <c r="H11" s="150"/>
      <c r="I11" s="72">
        <v>1</v>
      </c>
      <c r="J11" s="134">
        <v>1</v>
      </c>
      <c r="K11" s="134">
        <v>0</v>
      </c>
      <c r="L11" s="135">
        <f t="shared" si="0"/>
        <v>0</v>
      </c>
      <c r="M11" s="136"/>
      <c r="N11" s="74"/>
      <c r="O11" s="134"/>
      <c r="P11" s="135" t="str">
        <f t="shared" si="1"/>
        <v> </v>
      </c>
      <c r="Q11" s="136">
        <v>251</v>
      </c>
      <c r="R11" s="134">
        <v>4</v>
      </c>
      <c r="S11" s="67">
        <f t="shared" si="2"/>
        <v>1.6</v>
      </c>
    </row>
    <row r="12" spans="1:19" ht="15" customHeight="1">
      <c r="A12" s="60">
        <v>32</v>
      </c>
      <c r="B12" s="150">
        <v>205</v>
      </c>
      <c r="C12" s="73" t="s">
        <v>51</v>
      </c>
      <c r="D12" s="134" t="s">
        <v>63</v>
      </c>
      <c r="E12" s="62"/>
      <c r="F12" s="66"/>
      <c r="G12" s="66"/>
      <c r="H12" s="150"/>
      <c r="I12" s="72">
        <v>1</v>
      </c>
      <c r="J12" s="134">
        <v>1</v>
      </c>
      <c r="K12" s="134">
        <v>0</v>
      </c>
      <c r="L12" s="135">
        <f t="shared" si="0"/>
        <v>0</v>
      </c>
      <c r="M12" s="136"/>
      <c r="N12" s="74"/>
      <c r="O12" s="134"/>
      <c r="P12" s="135" t="str">
        <f t="shared" si="1"/>
        <v> </v>
      </c>
      <c r="Q12" s="136">
        <v>437</v>
      </c>
      <c r="R12" s="134">
        <v>8</v>
      </c>
      <c r="S12" s="67">
        <f t="shared" si="2"/>
        <v>1.8</v>
      </c>
    </row>
    <row r="13" spans="1:19" ht="15" customHeight="1">
      <c r="A13" s="60">
        <v>32</v>
      </c>
      <c r="B13" s="150">
        <v>206</v>
      </c>
      <c r="C13" s="73" t="s">
        <v>51</v>
      </c>
      <c r="D13" s="134" t="s">
        <v>66</v>
      </c>
      <c r="E13" s="62"/>
      <c r="F13" s="66"/>
      <c r="G13" s="66"/>
      <c r="H13" s="150"/>
      <c r="I13" s="72">
        <v>1</v>
      </c>
      <c r="J13" s="134">
        <v>1</v>
      </c>
      <c r="K13" s="134">
        <v>0</v>
      </c>
      <c r="L13" s="135">
        <f t="shared" si="0"/>
        <v>0</v>
      </c>
      <c r="M13" s="136"/>
      <c r="N13" s="74"/>
      <c r="O13" s="134"/>
      <c r="P13" s="135" t="str">
        <f t="shared" si="1"/>
        <v> </v>
      </c>
      <c r="Q13" s="136">
        <v>386</v>
      </c>
      <c r="R13" s="134">
        <v>4</v>
      </c>
      <c r="S13" s="67">
        <f t="shared" si="2"/>
        <v>1</v>
      </c>
    </row>
    <row r="14" spans="1:19" ht="15" customHeight="1">
      <c r="A14" s="60">
        <v>32</v>
      </c>
      <c r="B14" s="150">
        <v>207</v>
      </c>
      <c r="C14" s="73" t="s">
        <v>51</v>
      </c>
      <c r="D14" s="134" t="s">
        <v>68</v>
      </c>
      <c r="E14" s="62"/>
      <c r="F14" s="66"/>
      <c r="G14" s="66"/>
      <c r="H14" s="150"/>
      <c r="I14" s="72">
        <v>1</v>
      </c>
      <c r="J14" s="134">
        <v>1</v>
      </c>
      <c r="K14" s="134">
        <v>0</v>
      </c>
      <c r="L14" s="135">
        <f t="shared" si="0"/>
        <v>0</v>
      </c>
      <c r="M14" s="136"/>
      <c r="N14" s="74"/>
      <c r="O14" s="134"/>
      <c r="P14" s="135" t="str">
        <f t="shared" si="1"/>
        <v> </v>
      </c>
      <c r="Q14" s="136">
        <v>211</v>
      </c>
      <c r="R14" s="134">
        <v>6</v>
      </c>
      <c r="S14" s="67">
        <f t="shared" si="2"/>
        <v>2.8</v>
      </c>
    </row>
    <row r="15" spans="1:19" ht="15" customHeight="1">
      <c r="A15" s="60">
        <v>32</v>
      </c>
      <c r="B15" s="150">
        <v>209</v>
      </c>
      <c r="C15" s="73" t="s">
        <v>51</v>
      </c>
      <c r="D15" s="134" t="s">
        <v>71</v>
      </c>
      <c r="E15" s="62"/>
      <c r="F15" s="66"/>
      <c r="G15" s="66"/>
      <c r="H15" s="150"/>
      <c r="I15" s="72">
        <v>1</v>
      </c>
      <c r="J15" s="134">
        <v>1</v>
      </c>
      <c r="K15" s="134">
        <v>0</v>
      </c>
      <c r="L15" s="135">
        <f t="shared" si="0"/>
        <v>0</v>
      </c>
      <c r="M15" s="136"/>
      <c r="N15" s="74"/>
      <c r="O15" s="134"/>
      <c r="P15" s="135" t="str">
        <f t="shared" si="1"/>
        <v> </v>
      </c>
      <c r="Q15" s="136">
        <v>505</v>
      </c>
      <c r="R15" s="134">
        <v>4</v>
      </c>
      <c r="S15" s="67">
        <f t="shared" si="2"/>
        <v>0.8</v>
      </c>
    </row>
    <row r="16" spans="1:19" ht="15" customHeight="1">
      <c r="A16" s="60">
        <v>32</v>
      </c>
      <c r="B16" s="150">
        <v>304</v>
      </c>
      <c r="C16" s="73" t="s">
        <v>51</v>
      </c>
      <c r="D16" s="134" t="s">
        <v>74</v>
      </c>
      <c r="E16" s="62"/>
      <c r="F16" s="66"/>
      <c r="G16" s="66"/>
      <c r="H16" s="150"/>
      <c r="I16" s="62"/>
      <c r="J16" s="134"/>
      <c r="K16" s="134"/>
      <c r="L16" s="135"/>
      <c r="M16" s="137">
        <v>1</v>
      </c>
      <c r="N16" s="74">
        <v>1</v>
      </c>
      <c r="O16" s="134">
        <v>0</v>
      </c>
      <c r="P16" s="135">
        <f t="shared" si="1"/>
        <v>0</v>
      </c>
      <c r="Q16" s="136">
        <v>84</v>
      </c>
      <c r="R16" s="134">
        <v>3</v>
      </c>
      <c r="S16" s="67">
        <f t="shared" si="2"/>
        <v>3.6</v>
      </c>
    </row>
    <row r="17" spans="1:19" ht="15" customHeight="1">
      <c r="A17" s="60">
        <v>32</v>
      </c>
      <c r="B17" s="150">
        <v>343</v>
      </c>
      <c r="C17" s="73" t="s">
        <v>51</v>
      </c>
      <c r="D17" s="134" t="s">
        <v>77</v>
      </c>
      <c r="E17" s="62"/>
      <c r="F17" s="66"/>
      <c r="G17" s="66"/>
      <c r="H17" s="150"/>
      <c r="I17" s="62"/>
      <c r="J17" s="134"/>
      <c r="K17" s="134"/>
      <c r="L17" s="135" t="str">
        <f t="shared" si="0"/>
        <v> </v>
      </c>
      <c r="M17" s="137">
        <v>1</v>
      </c>
      <c r="N17" s="74">
        <v>1</v>
      </c>
      <c r="O17" s="134">
        <v>0</v>
      </c>
      <c r="P17" s="135">
        <f t="shared" si="1"/>
        <v>0</v>
      </c>
      <c r="Q17" s="136">
        <v>119</v>
      </c>
      <c r="R17" s="134">
        <v>0</v>
      </c>
      <c r="S17" s="67">
        <f t="shared" si="2"/>
        <v>0</v>
      </c>
    </row>
    <row r="18" spans="1:19" ht="15" customHeight="1">
      <c r="A18" s="60">
        <v>32</v>
      </c>
      <c r="B18" s="150">
        <v>386</v>
      </c>
      <c r="C18" s="73" t="s">
        <v>51</v>
      </c>
      <c r="D18" s="134" t="s">
        <v>79</v>
      </c>
      <c r="E18" s="62"/>
      <c r="F18" s="66"/>
      <c r="G18" s="66"/>
      <c r="H18" s="150"/>
      <c r="I18" s="62"/>
      <c r="J18" s="134"/>
      <c r="K18" s="134"/>
      <c r="L18" s="135" t="str">
        <f t="shared" si="0"/>
        <v> </v>
      </c>
      <c r="M18" s="137">
        <v>1</v>
      </c>
      <c r="N18" s="74">
        <v>1</v>
      </c>
      <c r="O18" s="134">
        <v>0</v>
      </c>
      <c r="P18" s="135">
        <f t="shared" si="1"/>
        <v>0</v>
      </c>
      <c r="Q18" s="136">
        <v>14</v>
      </c>
      <c r="R18" s="134">
        <v>0</v>
      </c>
      <c r="S18" s="67">
        <f t="shared" si="2"/>
        <v>0</v>
      </c>
    </row>
    <row r="19" spans="1:19" ht="15" customHeight="1">
      <c r="A19" s="60">
        <v>32</v>
      </c>
      <c r="B19" s="150">
        <v>401</v>
      </c>
      <c r="C19" s="73" t="s">
        <v>51</v>
      </c>
      <c r="D19" s="134" t="s">
        <v>81</v>
      </c>
      <c r="E19" s="62"/>
      <c r="F19" s="66"/>
      <c r="G19" s="66"/>
      <c r="H19" s="150"/>
      <c r="I19" s="62"/>
      <c r="J19" s="134"/>
      <c r="K19" s="134"/>
      <c r="L19" s="135" t="str">
        <f t="shared" si="0"/>
        <v> </v>
      </c>
      <c r="M19" s="137">
        <v>1</v>
      </c>
      <c r="N19" s="74">
        <v>1</v>
      </c>
      <c r="O19" s="134">
        <v>0</v>
      </c>
      <c r="P19" s="135">
        <f t="shared" si="1"/>
        <v>0</v>
      </c>
      <c r="Q19" s="136">
        <v>285</v>
      </c>
      <c r="R19" s="134">
        <v>6</v>
      </c>
      <c r="S19" s="67">
        <f t="shared" si="2"/>
        <v>2.1</v>
      </c>
    </row>
    <row r="20" spans="1:19" ht="15" customHeight="1">
      <c r="A20" s="60">
        <v>32</v>
      </c>
      <c r="B20" s="150">
        <v>441</v>
      </c>
      <c r="C20" s="73" t="s">
        <v>51</v>
      </c>
      <c r="D20" s="134" t="s">
        <v>84</v>
      </c>
      <c r="E20" s="62"/>
      <c r="F20" s="66"/>
      <c r="G20" s="66"/>
      <c r="H20" s="150"/>
      <c r="I20" s="62"/>
      <c r="J20" s="134"/>
      <c r="K20" s="134"/>
      <c r="L20" s="135" t="str">
        <f t="shared" si="0"/>
        <v> </v>
      </c>
      <c r="M20" s="137">
        <v>1</v>
      </c>
      <c r="N20" s="74">
        <v>1</v>
      </c>
      <c r="O20" s="134">
        <v>0</v>
      </c>
      <c r="P20" s="135">
        <f t="shared" si="1"/>
        <v>0</v>
      </c>
      <c r="Q20" s="136">
        <v>31</v>
      </c>
      <c r="R20" s="134">
        <v>0</v>
      </c>
      <c r="S20" s="67">
        <f t="shared" si="2"/>
        <v>0</v>
      </c>
    </row>
    <row r="21" spans="1:19" ht="15" customHeight="1">
      <c r="A21" s="60">
        <v>32</v>
      </c>
      <c r="B21" s="150">
        <v>448</v>
      </c>
      <c r="C21" s="73" t="s">
        <v>51</v>
      </c>
      <c r="D21" s="134" t="s">
        <v>88</v>
      </c>
      <c r="E21" s="62"/>
      <c r="F21" s="66"/>
      <c r="G21" s="66"/>
      <c r="H21" s="150"/>
      <c r="I21" s="62"/>
      <c r="J21" s="134"/>
      <c r="K21" s="134"/>
      <c r="L21" s="135" t="str">
        <f t="shared" si="0"/>
        <v> </v>
      </c>
      <c r="M21" s="137">
        <v>1</v>
      </c>
      <c r="N21" s="74">
        <v>1</v>
      </c>
      <c r="O21" s="134">
        <v>0</v>
      </c>
      <c r="P21" s="135">
        <f t="shared" si="1"/>
        <v>0</v>
      </c>
      <c r="Q21" s="136">
        <v>100</v>
      </c>
      <c r="R21" s="134">
        <v>5</v>
      </c>
      <c r="S21" s="67">
        <f t="shared" si="2"/>
        <v>5</v>
      </c>
    </row>
    <row r="22" spans="1:19" ht="15" customHeight="1">
      <c r="A22" s="60">
        <v>32</v>
      </c>
      <c r="B22" s="150">
        <v>449</v>
      </c>
      <c r="C22" s="73" t="s">
        <v>51</v>
      </c>
      <c r="D22" s="134" t="s">
        <v>90</v>
      </c>
      <c r="E22" s="62"/>
      <c r="F22" s="66"/>
      <c r="G22" s="66"/>
      <c r="H22" s="150"/>
      <c r="I22" s="62"/>
      <c r="J22" s="134"/>
      <c r="K22" s="134"/>
      <c r="L22" s="135"/>
      <c r="M22" s="137">
        <v>1</v>
      </c>
      <c r="N22" s="74">
        <v>1</v>
      </c>
      <c r="O22" s="134">
        <v>0</v>
      </c>
      <c r="P22" s="135">
        <f t="shared" si="1"/>
        <v>0</v>
      </c>
      <c r="Q22" s="136">
        <v>38</v>
      </c>
      <c r="R22" s="134">
        <v>0</v>
      </c>
      <c r="S22" s="67">
        <f t="shared" si="2"/>
        <v>0</v>
      </c>
    </row>
    <row r="23" spans="1:19" ht="15" customHeight="1">
      <c r="A23" s="60">
        <v>32</v>
      </c>
      <c r="B23" s="150">
        <v>501</v>
      </c>
      <c r="C23" s="73" t="s">
        <v>51</v>
      </c>
      <c r="D23" s="134" t="s">
        <v>92</v>
      </c>
      <c r="E23" s="62"/>
      <c r="F23" s="66"/>
      <c r="G23" s="66"/>
      <c r="H23" s="150"/>
      <c r="I23" s="62"/>
      <c r="J23" s="134"/>
      <c r="K23" s="134"/>
      <c r="L23" s="135"/>
      <c r="M23" s="137">
        <v>1</v>
      </c>
      <c r="N23" s="74">
        <v>2</v>
      </c>
      <c r="O23" s="134">
        <v>0</v>
      </c>
      <c r="P23" s="135">
        <f t="shared" si="1"/>
        <v>0</v>
      </c>
      <c r="Q23" s="136">
        <v>101</v>
      </c>
      <c r="R23" s="134">
        <v>4</v>
      </c>
      <c r="S23" s="67">
        <f t="shared" si="2"/>
        <v>4</v>
      </c>
    </row>
    <row r="24" spans="1:19" ht="15" customHeight="1">
      <c r="A24" s="60">
        <v>32</v>
      </c>
      <c r="B24" s="150">
        <v>505</v>
      </c>
      <c r="C24" s="136" t="s">
        <v>51</v>
      </c>
      <c r="D24" s="63" t="s">
        <v>93</v>
      </c>
      <c r="E24" s="62"/>
      <c r="F24" s="66"/>
      <c r="G24" s="66"/>
      <c r="H24" s="150"/>
      <c r="I24" s="62"/>
      <c r="J24" s="134"/>
      <c r="K24" s="134"/>
      <c r="L24" s="135"/>
      <c r="M24" s="137">
        <v>1</v>
      </c>
      <c r="N24" s="74">
        <v>1</v>
      </c>
      <c r="O24" s="134">
        <v>0</v>
      </c>
      <c r="P24" s="135">
        <f t="shared" si="1"/>
        <v>0</v>
      </c>
      <c r="Q24" s="136">
        <v>50</v>
      </c>
      <c r="R24" s="134">
        <v>1</v>
      </c>
      <c r="S24" s="67">
        <f t="shared" si="2"/>
        <v>2</v>
      </c>
    </row>
    <row r="25" spans="1:19" ht="15" customHeight="1">
      <c r="A25" s="60">
        <v>32</v>
      </c>
      <c r="B25" s="150">
        <v>525</v>
      </c>
      <c r="C25" s="136" t="s">
        <v>51</v>
      </c>
      <c r="D25" s="63" t="s">
        <v>94</v>
      </c>
      <c r="E25" s="62"/>
      <c r="F25" s="66"/>
      <c r="G25" s="66"/>
      <c r="H25" s="150"/>
      <c r="I25" s="62"/>
      <c r="J25" s="134"/>
      <c r="K25" s="134"/>
      <c r="L25" s="135"/>
      <c r="M25" s="137">
        <v>1</v>
      </c>
      <c r="N25" s="74">
        <v>1</v>
      </c>
      <c r="O25" s="134">
        <v>0</v>
      </c>
      <c r="P25" s="135">
        <f>IF(N25=""," ",ROUND(O25/N25*100,1))</f>
        <v>0</v>
      </c>
      <c r="Q25" s="136">
        <v>14</v>
      </c>
      <c r="R25" s="134">
        <v>0</v>
      </c>
      <c r="S25" s="67">
        <f t="shared" si="2"/>
        <v>0</v>
      </c>
    </row>
    <row r="26" spans="1:19" ht="15" customHeight="1">
      <c r="A26" s="60">
        <v>32</v>
      </c>
      <c r="B26" s="150">
        <v>526</v>
      </c>
      <c r="C26" s="136" t="s">
        <v>51</v>
      </c>
      <c r="D26" s="63" t="s">
        <v>96</v>
      </c>
      <c r="E26" s="62"/>
      <c r="F26" s="66"/>
      <c r="G26" s="66"/>
      <c r="H26" s="150"/>
      <c r="I26" s="62"/>
      <c r="J26" s="134"/>
      <c r="K26" s="134"/>
      <c r="L26" s="135"/>
      <c r="M26" s="137">
        <v>1</v>
      </c>
      <c r="N26" s="74">
        <v>1</v>
      </c>
      <c r="O26" s="134">
        <v>0</v>
      </c>
      <c r="P26" s="135">
        <f>IF(N26=""," ",ROUND(O26/N26*100,1))</f>
        <v>0</v>
      </c>
      <c r="Q26" s="136">
        <v>15</v>
      </c>
      <c r="R26" s="134">
        <v>0</v>
      </c>
      <c r="S26" s="67">
        <f t="shared" si="2"/>
        <v>0</v>
      </c>
    </row>
    <row r="27" spans="1:19" ht="15" customHeight="1">
      <c r="A27" s="60">
        <v>32</v>
      </c>
      <c r="B27" s="150">
        <v>527</v>
      </c>
      <c r="C27" s="136" t="s">
        <v>51</v>
      </c>
      <c r="D27" s="63" t="s">
        <v>97</v>
      </c>
      <c r="E27" s="62"/>
      <c r="F27" s="66"/>
      <c r="G27" s="66"/>
      <c r="H27" s="150"/>
      <c r="I27" s="62"/>
      <c r="J27" s="134"/>
      <c r="K27" s="134"/>
      <c r="L27" s="135"/>
      <c r="M27" s="137">
        <v>1</v>
      </c>
      <c r="N27" s="74">
        <v>1</v>
      </c>
      <c r="O27" s="134">
        <v>0</v>
      </c>
      <c r="P27" s="135">
        <v>0</v>
      </c>
      <c r="Q27" s="136">
        <v>7</v>
      </c>
      <c r="R27" s="134">
        <v>0</v>
      </c>
      <c r="S27" s="67">
        <f t="shared" si="2"/>
        <v>0</v>
      </c>
    </row>
    <row r="28" spans="1:19" ht="15" customHeight="1" thickBot="1">
      <c r="A28" s="60">
        <v>32</v>
      </c>
      <c r="B28" s="154">
        <v>528</v>
      </c>
      <c r="C28" s="155" t="s">
        <v>51</v>
      </c>
      <c r="D28" s="156" t="s">
        <v>98</v>
      </c>
      <c r="E28" s="157"/>
      <c r="F28" s="158"/>
      <c r="G28" s="158"/>
      <c r="H28" s="154"/>
      <c r="I28" s="62"/>
      <c r="J28" s="134"/>
      <c r="K28" s="134"/>
      <c r="L28" s="135" t="str">
        <f t="shared" si="0"/>
        <v> </v>
      </c>
      <c r="M28" s="137">
        <v>1</v>
      </c>
      <c r="N28" s="74">
        <v>1</v>
      </c>
      <c r="O28" s="134">
        <v>0</v>
      </c>
      <c r="P28" s="135">
        <f>IF(N28=""," ",ROUND(O28/N28*100,1))</f>
        <v>0</v>
      </c>
      <c r="Q28" s="343" t="s">
        <v>102</v>
      </c>
      <c r="R28" s="344"/>
      <c r="S28" s="67"/>
    </row>
    <row r="29" spans="1:19" ht="18" customHeight="1" thickBot="1">
      <c r="A29" s="144"/>
      <c r="B29" s="145">
        <v>1000</v>
      </c>
      <c r="C29" s="241" t="s">
        <v>7</v>
      </c>
      <c r="D29" s="241"/>
      <c r="E29" s="79"/>
      <c r="F29" s="146">
        <f>COUNTA(F8:F28)</f>
        <v>1</v>
      </c>
      <c r="G29" s="80"/>
      <c r="H29" s="147">
        <f>SUM(H8:H28)</f>
        <v>1</v>
      </c>
      <c r="I29" s="105">
        <f>COUNTA(I8:I28)</f>
        <v>8</v>
      </c>
      <c r="J29" s="103">
        <f>SUM(J8:J28)</f>
        <v>9</v>
      </c>
      <c r="K29" s="103">
        <f>SUM(K8:K28)</f>
        <v>0</v>
      </c>
      <c r="L29" s="148">
        <f>IF(J29=""," ",ROUND(K29/J29*100,1))</f>
        <v>0</v>
      </c>
      <c r="M29" s="149">
        <f>COUNTA(M8:M28)</f>
        <v>13</v>
      </c>
      <c r="N29" s="103">
        <f>SUM(N8:N28)</f>
        <v>14</v>
      </c>
      <c r="O29" s="103">
        <f>SUM(O8:O28)</f>
        <v>0</v>
      </c>
      <c r="P29" s="148">
        <f>IF(N29=""," ",ROUND(O29/N29*100,1))</f>
        <v>0</v>
      </c>
      <c r="Q29" s="104">
        <f>SUM(Q8:Q28)</f>
        <v>2740</v>
      </c>
      <c r="R29" s="103">
        <f>SUM(R8:R28)</f>
        <v>45</v>
      </c>
      <c r="S29" s="82">
        <f>IF(Q29=""," ",ROUND(R29/Q29*100,1))</f>
        <v>1.6</v>
      </c>
    </row>
  </sheetData>
  <mergeCells count="23">
    <mergeCell ref="C29:D29"/>
    <mergeCell ref="Q8:R8"/>
    <mergeCell ref="Q10:R10"/>
    <mergeCell ref="Q28:R28"/>
    <mergeCell ref="E5:E7"/>
    <mergeCell ref="F5:F7"/>
    <mergeCell ref="Q5:Q7"/>
    <mergeCell ref="M5:M7"/>
    <mergeCell ref="N5:N7"/>
    <mergeCell ref="A4:A7"/>
    <mergeCell ref="B4:B7"/>
    <mergeCell ref="C4:C7"/>
    <mergeCell ref="D4:D7"/>
    <mergeCell ref="Q2:S2"/>
    <mergeCell ref="E4:H4"/>
    <mergeCell ref="K6:K7"/>
    <mergeCell ref="O6:O7"/>
    <mergeCell ref="R6:R7"/>
    <mergeCell ref="G5:G7"/>
    <mergeCell ref="I4:S4"/>
    <mergeCell ref="I5:I7"/>
    <mergeCell ref="J5:J7"/>
    <mergeCell ref="H5:H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9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2.125" style="2" customWidth="1"/>
    <col min="5" max="5" width="6.625" style="2" customWidth="1"/>
    <col min="6" max="6" width="8.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1" width="5.625" style="2" customWidth="1"/>
    <col min="22" max="22" width="6.125" style="2" customWidth="1"/>
    <col min="23" max="27" width="5.625" style="2" customWidth="1"/>
    <col min="28" max="16384" width="9.00390625" style="2" customWidth="1"/>
  </cols>
  <sheetData>
    <row r="1" spans="1:2" ht="14.25" thickBot="1">
      <c r="A1" s="33" t="s">
        <v>45</v>
      </c>
      <c r="B1" s="33"/>
    </row>
    <row r="2" spans="1:27" ht="21" customHeight="1" thickBot="1">
      <c r="A2" s="6" t="s">
        <v>19</v>
      </c>
      <c r="B2" s="3"/>
      <c r="Y2" s="221" t="s">
        <v>213</v>
      </c>
      <c r="Z2" s="262"/>
      <c r="AA2" s="222"/>
    </row>
    <row r="3" ht="9.75" customHeight="1" thickBot="1"/>
    <row r="4" spans="5:27" s="12" customFormat="1" ht="18.75" customHeight="1" thickBot="1">
      <c r="E4" s="334" t="s">
        <v>196</v>
      </c>
      <c r="F4" s="335"/>
      <c r="G4" s="50">
        <v>1</v>
      </c>
      <c r="H4" s="320">
        <v>39904</v>
      </c>
      <c r="I4" s="321"/>
      <c r="J4" s="322"/>
      <c r="K4" s="51">
        <v>2</v>
      </c>
      <c r="L4" s="320">
        <v>39934</v>
      </c>
      <c r="M4" s="321"/>
      <c r="N4" s="322"/>
      <c r="O4" s="51">
        <v>3</v>
      </c>
      <c r="P4" s="320" t="s">
        <v>197</v>
      </c>
      <c r="Q4" s="321"/>
      <c r="R4" s="321"/>
      <c r="S4" s="321"/>
      <c r="T4" s="322"/>
      <c r="AA4" s="13"/>
    </row>
    <row r="5" spans="1:27" ht="9.75" customHeight="1" thickBot="1">
      <c r="A5"/>
      <c r="B5" s="7"/>
      <c r="C5" s="7"/>
      <c r="D5" s="7"/>
      <c r="E5" s="7"/>
      <c r="F5" s="52"/>
      <c r="G5" s="52"/>
      <c r="H5" s="7"/>
      <c r="I5" s="8"/>
      <c r="J5" s="9"/>
      <c r="K5" s="9"/>
      <c r="L5" s="52"/>
      <c r="M5" s="52"/>
      <c r="N5" s="52"/>
      <c r="O5" s="7"/>
      <c r="P5" s="7"/>
      <c r="Q5" s="52"/>
      <c r="R5" s="52"/>
      <c r="S5" s="53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23" t="s">
        <v>22</v>
      </c>
      <c r="F6" s="324"/>
      <c r="G6" s="54">
        <v>1</v>
      </c>
      <c r="I6" s="10"/>
      <c r="J6" s="10"/>
      <c r="K6" s="10"/>
      <c r="L6" s="329" t="s">
        <v>22</v>
      </c>
      <c r="M6" s="330"/>
      <c r="N6" s="331"/>
      <c r="O6" s="54">
        <v>1</v>
      </c>
      <c r="P6" s="7"/>
      <c r="Q6" s="329" t="s">
        <v>22</v>
      </c>
      <c r="R6" s="330"/>
      <c r="S6" s="331"/>
      <c r="T6" s="54">
        <v>1</v>
      </c>
      <c r="U6" s="9"/>
      <c r="V6" s="323" t="s">
        <v>22</v>
      </c>
      <c r="W6" s="324"/>
      <c r="X6" s="325"/>
      <c r="Y6" s="54">
        <v>1</v>
      </c>
      <c r="Z6" s="9"/>
      <c r="AA6"/>
    </row>
    <row r="7" spans="1:27" ht="27" customHeight="1">
      <c r="A7" s="243" t="s">
        <v>33</v>
      </c>
      <c r="B7" s="250" t="s">
        <v>34</v>
      </c>
      <c r="C7" s="246" t="s">
        <v>35</v>
      </c>
      <c r="D7" s="235" t="s">
        <v>20</v>
      </c>
      <c r="E7" s="238" t="s">
        <v>198</v>
      </c>
      <c r="F7" s="239"/>
      <c r="G7" s="239"/>
      <c r="H7" s="239"/>
      <c r="I7" s="239"/>
      <c r="J7" s="239"/>
      <c r="K7" s="240"/>
      <c r="L7" s="238" t="s">
        <v>199</v>
      </c>
      <c r="M7" s="239"/>
      <c r="N7" s="239"/>
      <c r="O7" s="239"/>
      <c r="P7" s="240"/>
      <c r="Q7" s="238" t="s">
        <v>200</v>
      </c>
      <c r="R7" s="239"/>
      <c r="S7" s="239"/>
      <c r="T7" s="239"/>
      <c r="U7" s="240"/>
      <c r="V7" s="267" t="s">
        <v>201</v>
      </c>
      <c r="W7" s="268"/>
      <c r="X7" s="268"/>
      <c r="Y7" s="268"/>
      <c r="Z7" s="268"/>
      <c r="AA7" s="269"/>
    </row>
    <row r="8" spans="1:27" ht="13.5" customHeight="1">
      <c r="A8" s="244"/>
      <c r="B8" s="251"/>
      <c r="C8" s="247"/>
      <c r="D8" s="248"/>
      <c r="E8" s="336" t="s">
        <v>202</v>
      </c>
      <c r="F8" s="281" t="s">
        <v>203</v>
      </c>
      <c r="G8" s="339" t="s">
        <v>1</v>
      </c>
      <c r="H8" s="4"/>
      <c r="I8" s="314" t="s">
        <v>0</v>
      </c>
      <c r="J8" s="4"/>
      <c r="K8" s="36"/>
      <c r="L8" s="326" t="s">
        <v>1</v>
      </c>
      <c r="M8" s="4"/>
      <c r="N8" s="314" t="s">
        <v>0</v>
      </c>
      <c r="O8" s="4"/>
      <c r="P8" s="55"/>
      <c r="Q8" s="304" t="s">
        <v>1</v>
      </c>
      <c r="R8" s="4"/>
      <c r="S8" s="314" t="s">
        <v>0</v>
      </c>
      <c r="T8" s="4"/>
      <c r="U8" s="55"/>
      <c r="V8" s="317" t="s">
        <v>14</v>
      </c>
      <c r="W8" s="28"/>
      <c r="X8" s="29"/>
      <c r="Y8" s="307" t="s">
        <v>204</v>
      </c>
      <c r="Z8" s="308"/>
      <c r="AA8" s="309"/>
    </row>
    <row r="9" spans="1:27" ht="13.5" customHeight="1">
      <c r="A9" s="244"/>
      <c r="B9" s="251"/>
      <c r="C9" s="247"/>
      <c r="D9" s="248"/>
      <c r="E9" s="337"/>
      <c r="F9" s="282"/>
      <c r="G9" s="340"/>
      <c r="H9" s="56" t="s">
        <v>188</v>
      </c>
      <c r="I9" s="315"/>
      <c r="J9" s="56" t="s">
        <v>188</v>
      </c>
      <c r="K9" s="296" t="s">
        <v>205</v>
      </c>
      <c r="L9" s="327"/>
      <c r="M9" s="56" t="s">
        <v>206</v>
      </c>
      <c r="N9" s="315"/>
      <c r="O9" s="56" t="s">
        <v>206</v>
      </c>
      <c r="P9" s="298" t="s">
        <v>205</v>
      </c>
      <c r="Q9" s="305"/>
      <c r="R9" s="56" t="s">
        <v>206</v>
      </c>
      <c r="S9" s="315"/>
      <c r="T9" s="56" t="s">
        <v>206</v>
      </c>
      <c r="U9" s="299" t="s">
        <v>205</v>
      </c>
      <c r="V9" s="318"/>
      <c r="W9" s="56" t="s">
        <v>206</v>
      </c>
      <c r="X9" s="301" t="s">
        <v>205</v>
      </c>
      <c r="Y9" s="310" t="s">
        <v>207</v>
      </c>
      <c r="Z9" s="57"/>
      <c r="AA9" s="311" t="s">
        <v>205</v>
      </c>
    </row>
    <row r="10" spans="1:27" ht="13.5" customHeight="1">
      <c r="A10" s="244"/>
      <c r="B10" s="251"/>
      <c r="C10" s="247"/>
      <c r="D10" s="248"/>
      <c r="E10" s="337"/>
      <c r="F10" s="282"/>
      <c r="G10" s="340"/>
      <c r="H10" s="302" t="s">
        <v>208</v>
      </c>
      <c r="I10" s="315"/>
      <c r="J10" s="302" t="s">
        <v>208</v>
      </c>
      <c r="K10" s="296"/>
      <c r="L10" s="327"/>
      <c r="M10" s="302" t="s">
        <v>208</v>
      </c>
      <c r="N10" s="315"/>
      <c r="O10" s="302" t="s">
        <v>208</v>
      </c>
      <c r="P10" s="298"/>
      <c r="Q10" s="305"/>
      <c r="R10" s="302" t="s">
        <v>208</v>
      </c>
      <c r="S10" s="315"/>
      <c r="T10" s="302" t="s">
        <v>208</v>
      </c>
      <c r="U10" s="299"/>
      <c r="V10" s="318"/>
      <c r="W10" s="302" t="s">
        <v>209</v>
      </c>
      <c r="X10" s="299"/>
      <c r="Y10" s="296"/>
      <c r="Z10" s="58" t="s">
        <v>210</v>
      </c>
      <c r="AA10" s="312"/>
    </row>
    <row r="11" spans="1:27" ht="54.75" customHeight="1">
      <c r="A11" s="245"/>
      <c r="B11" s="252"/>
      <c r="C11" s="247"/>
      <c r="D11" s="249"/>
      <c r="E11" s="338"/>
      <c r="F11" s="283"/>
      <c r="G11" s="341"/>
      <c r="H11" s="303"/>
      <c r="I11" s="316"/>
      <c r="J11" s="303"/>
      <c r="K11" s="297"/>
      <c r="L11" s="328"/>
      <c r="M11" s="303"/>
      <c r="N11" s="316"/>
      <c r="O11" s="303"/>
      <c r="P11" s="218"/>
      <c r="Q11" s="306"/>
      <c r="R11" s="303"/>
      <c r="S11" s="316"/>
      <c r="T11" s="303"/>
      <c r="U11" s="300"/>
      <c r="V11" s="319"/>
      <c r="W11" s="303"/>
      <c r="X11" s="300"/>
      <c r="Y11" s="297"/>
      <c r="Z11" s="59" t="s">
        <v>211</v>
      </c>
      <c r="AA11" s="313"/>
    </row>
    <row r="12" spans="1:27" ht="15" customHeight="1">
      <c r="A12" s="60">
        <v>32</v>
      </c>
      <c r="B12" s="61">
        <v>201</v>
      </c>
      <c r="C12" s="62" t="s">
        <v>104</v>
      </c>
      <c r="D12" s="63" t="s">
        <v>105</v>
      </c>
      <c r="E12" s="64">
        <v>35</v>
      </c>
      <c r="F12" s="65" t="s">
        <v>106</v>
      </c>
      <c r="G12" s="107">
        <v>42</v>
      </c>
      <c r="H12" s="107">
        <v>38</v>
      </c>
      <c r="I12" s="107">
        <v>898</v>
      </c>
      <c r="J12" s="107">
        <v>274</v>
      </c>
      <c r="K12" s="67">
        <f aca="true" t="shared" si="0" ref="K12:K32">IF(G12=""," ",ROUND(J12/I12*100,1))</f>
        <v>30.5</v>
      </c>
      <c r="L12" s="117">
        <v>42</v>
      </c>
      <c r="M12" s="109">
        <v>38</v>
      </c>
      <c r="N12" s="109">
        <v>898</v>
      </c>
      <c r="O12" s="109">
        <v>274</v>
      </c>
      <c r="P12" s="67">
        <f aca="true" t="shared" si="1" ref="P12:P32">IF(L12=""," ",ROUND(O12/N12*100,1))</f>
        <v>30.5</v>
      </c>
      <c r="Q12" s="118">
        <v>6</v>
      </c>
      <c r="R12" s="107">
        <v>5</v>
      </c>
      <c r="S12" s="107">
        <v>58</v>
      </c>
      <c r="T12" s="107">
        <v>8</v>
      </c>
      <c r="U12" s="67">
        <f aca="true" t="shared" si="2" ref="U12:U32">IF(Q12=""," ",ROUND(T12/S12*100,1))</f>
        <v>13.8</v>
      </c>
      <c r="V12" s="124">
        <v>167</v>
      </c>
      <c r="W12" s="107">
        <v>20</v>
      </c>
      <c r="X12" s="69">
        <f aca="true" t="shared" si="3" ref="X12:X32">IF(V12=""," ",ROUND(W12/V12*100,1))</f>
        <v>12</v>
      </c>
      <c r="Y12" s="107">
        <v>155</v>
      </c>
      <c r="Z12" s="107">
        <v>9</v>
      </c>
      <c r="AA12" s="70">
        <f aca="true" t="shared" si="4" ref="AA12:AA32">IF(Y12=0," ",ROUND(Z12/Y12*100,1))</f>
        <v>5.8</v>
      </c>
    </row>
    <row r="13" spans="1:27" ht="15" customHeight="1">
      <c r="A13" s="60">
        <v>32</v>
      </c>
      <c r="B13" s="61">
        <v>202</v>
      </c>
      <c r="C13" s="62" t="s">
        <v>104</v>
      </c>
      <c r="D13" s="63" t="s">
        <v>107</v>
      </c>
      <c r="E13" s="64">
        <v>35</v>
      </c>
      <c r="F13" s="65" t="s">
        <v>109</v>
      </c>
      <c r="G13" s="107">
        <v>40</v>
      </c>
      <c r="H13" s="107">
        <v>33</v>
      </c>
      <c r="I13" s="107">
        <v>538</v>
      </c>
      <c r="J13" s="107">
        <v>96</v>
      </c>
      <c r="K13" s="67">
        <f t="shared" si="0"/>
        <v>17.8</v>
      </c>
      <c r="L13" s="117">
        <v>40</v>
      </c>
      <c r="M13" s="109">
        <v>33</v>
      </c>
      <c r="N13" s="109">
        <v>538</v>
      </c>
      <c r="O13" s="109">
        <v>96</v>
      </c>
      <c r="P13" s="67">
        <f t="shared" si="1"/>
        <v>17.8</v>
      </c>
      <c r="Q13" s="118">
        <v>6</v>
      </c>
      <c r="R13" s="107">
        <v>2</v>
      </c>
      <c r="S13" s="107">
        <v>54</v>
      </c>
      <c r="T13" s="107">
        <v>2</v>
      </c>
      <c r="U13" s="67">
        <f t="shared" si="2"/>
        <v>3.7</v>
      </c>
      <c r="V13" s="124">
        <v>85</v>
      </c>
      <c r="W13" s="107">
        <v>3</v>
      </c>
      <c r="X13" s="69">
        <f t="shared" si="3"/>
        <v>3.5</v>
      </c>
      <c r="Y13" s="107">
        <v>79</v>
      </c>
      <c r="Z13" s="107">
        <v>3</v>
      </c>
      <c r="AA13" s="70">
        <f t="shared" si="4"/>
        <v>3.8</v>
      </c>
    </row>
    <row r="14" spans="1:27" ht="15" customHeight="1">
      <c r="A14" s="60">
        <v>32</v>
      </c>
      <c r="B14" s="61">
        <v>203</v>
      </c>
      <c r="C14" s="62" t="s">
        <v>104</v>
      </c>
      <c r="D14" s="63" t="s">
        <v>110</v>
      </c>
      <c r="E14" s="64">
        <v>40</v>
      </c>
      <c r="F14" s="65" t="s">
        <v>111</v>
      </c>
      <c r="G14" s="107">
        <v>50</v>
      </c>
      <c r="H14" s="107">
        <v>44</v>
      </c>
      <c r="I14" s="108">
        <v>1057</v>
      </c>
      <c r="J14" s="107">
        <v>279</v>
      </c>
      <c r="K14" s="67">
        <f t="shared" si="0"/>
        <v>26.4</v>
      </c>
      <c r="L14" s="117">
        <v>31</v>
      </c>
      <c r="M14" s="109">
        <v>27</v>
      </c>
      <c r="N14" s="109">
        <v>649</v>
      </c>
      <c r="O14" s="109">
        <v>208</v>
      </c>
      <c r="P14" s="67">
        <f t="shared" si="1"/>
        <v>32</v>
      </c>
      <c r="Q14" s="118">
        <v>6</v>
      </c>
      <c r="R14" s="107">
        <v>3</v>
      </c>
      <c r="S14" s="107">
        <v>65</v>
      </c>
      <c r="T14" s="107">
        <v>5</v>
      </c>
      <c r="U14" s="67">
        <f t="shared" si="2"/>
        <v>7.7</v>
      </c>
      <c r="V14" s="124">
        <v>152</v>
      </c>
      <c r="W14" s="107">
        <v>9</v>
      </c>
      <c r="X14" s="69">
        <f t="shared" si="3"/>
        <v>5.9</v>
      </c>
      <c r="Y14" s="107">
        <v>122</v>
      </c>
      <c r="Z14" s="107">
        <v>2</v>
      </c>
      <c r="AA14" s="70">
        <f t="shared" si="4"/>
        <v>1.6</v>
      </c>
    </row>
    <row r="15" spans="1:27" ht="15" customHeight="1">
      <c r="A15" s="60">
        <v>32</v>
      </c>
      <c r="B15" s="61">
        <v>204</v>
      </c>
      <c r="C15" s="62" t="s">
        <v>104</v>
      </c>
      <c r="D15" s="63" t="s">
        <v>112</v>
      </c>
      <c r="E15" s="72">
        <v>40</v>
      </c>
      <c r="F15" s="65" t="s">
        <v>113</v>
      </c>
      <c r="G15" s="107">
        <v>53</v>
      </c>
      <c r="H15" s="107">
        <v>48</v>
      </c>
      <c r="I15" s="108">
        <v>1595</v>
      </c>
      <c r="J15" s="107">
        <v>430</v>
      </c>
      <c r="K15" s="67">
        <f t="shared" si="0"/>
        <v>27</v>
      </c>
      <c r="L15" s="117">
        <v>25</v>
      </c>
      <c r="M15" s="109">
        <v>22</v>
      </c>
      <c r="N15" s="109">
        <v>394</v>
      </c>
      <c r="O15" s="109">
        <v>107</v>
      </c>
      <c r="P15" s="67">
        <f t="shared" si="1"/>
        <v>27.2</v>
      </c>
      <c r="Q15" s="118">
        <v>6</v>
      </c>
      <c r="R15" s="107">
        <v>4</v>
      </c>
      <c r="S15" s="107">
        <v>50</v>
      </c>
      <c r="T15" s="107">
        <v>5</v>
      </c>
      <c r="U15" s="67">
        <f t="shared" si="2"/>
        <v>10</v>
      </c>
      <c r="V15" s="124">
        <v>55</v>
      </c>
      <c r="W15" s="107">
        <v>4</v>
      </c>
      <c r="X15" s="69">
        <f t="shared" si="3"/>
        <v>7.3</v>
      </c>
      <c r="Y15" s="107">
        <v>55</v>
      </c>
      <c r="Z15" s="107">
        <v>4</v>
      </c>
      <c r="AA15" s="70">
        <f t="shared" si="4"/>
        <v>7.3</v>
      </c>
    </row>
    <row r="16" spans="1:27" ht="15" customHeight="1">
      <c r="A16" s="60">
        <v>32</v>
      </c>
      <c r="B16" s="61">
        <v>205</v>
      </c>
      <c r="C16" s="62" t="s">
        <v>104</v>
      </c>
      <c r="D16" s="63" t="s">
        <v>114</v>
      </c>
      <c r="E16" s="72">
        <v>40</v>
      </c>
      <c r="F16" s="65" t="s">
        <v>113</v>
      </c>
      <c r="G16" s="107">
        <v>45</v>
      </c>
      <c r="H16" s="107">
        <v>39</v>
      </c>
      <c r="I16" s="107">
        <v>848</v>
      </c>
      <c r="J16" s="107">
        <v>275</v>
      </c>
      <c r="K16" s="67">
        <f t="shared" si="0"/>
        <v>32.4</v>
      </c>
      <c r="L16" s="117">
        <v>21</v>
      </c>
      <c r="M16" s="109">
        <v>17</v>
      </c>
      <c r="N16" s="109">
        <v>321</v>
      </c>
      <c r="O16" s="109">
        <v>68</v>
      </c>
      <c r="P16" s="67">
        <f t="shared" si="1"/>
        <v>21.2</v>
      </c>
      <c r="Q16" s="118">
        <v>6</v>
      </c>
      <c r="R16" s="107">
        <v>4</v>
      </c>
      <c r="S16" s="107">
        <v>43</v>
      </c>
      <c r="T16" s="107">
        <v>5</v>
      </c>
      <c r="U16" s="67">
        <f t="shared" si="2"/>
        <v>11.6</v>
      </c>
      <c r="V16" s="124">
        <v>90</v>
      </c>
      <c r="W16" s="107">
        <v>15</v>
      </c>
      <c r="X16" s="69">
        <f t="shared" si="3"/>
        <v>16.7</v>
      </c>
      <c r="Y16" s="107">
        <v>60</v>
      </c>
      <c r="Z16" s="107">
        <v>2</v>
      </c>
      <c r="AA16" s="70">
        <f t="shared" si="4"/>
        <v>3.3</v>
      </c>
    </row>
    <row r="17" spans="1:27" ht="15" customHeight="1">
      <c r="A17" s="60">
        <v>32</v>
      </c>
      <c r="B17" s="61">
        <v>206</v>
      </c>
      <c r="C17" s="62" t="s">
        <v>104</v>
      </c>
      <c r="D17" s="63" t="s">
        <v>115</v>
      </c>
      <c r="E17" s="72">
        <v>40</v>
      </c>
      <c r="F17" s="65" t="s">
        <v>169</v>
      </c>
      <c r="G17" s="109">
        <v>29</v>
      </c>
      <c r="H17" s="109">
        <v>21</v>
      </c>
      <c r="I17" s="109">
        <v>755</v>
      </c>
      <c r="J17" s="109">
        <v>132</v>
      </c>
      <c r="K17" s="67">
        <f t="shared" si="0"/>
        <v>17.5</v>
      </c>
      <c r="L17" s="117">
        <v>23</v>
      </c>
      <c r="M17" s="109">
        <v>20</v>
      </c>
      <c r="N17" s="109">
        <v>701</v>
      </c>
      <c r="O17" s="109">
        <v>131</v>
      </c>
      <c r="P17" s="67">
        <f t="shared" si="1"/>
        <v>18.7</v>
      </c>
      <c r="Q17" s="118">
        <v>6</v>
      </c>
      <c r="R17" s="107">
        <v>1</v>
      </c>
      <c r="S17" s="107">
        <v>54</v>
      </c>
      <c r="T17" s="107">
        <v>1</v>
      </c>
      <c r="U17" s="67">
        <f t="shared" si="2"/>
        <v>1.9</v>
      </c>
      <c r="V17" s="124">
        <v>137</v>
      </c>
      <c r="W17" s="107">
        <v>35</v>
      </c>
      <c r="X17" s="69">
        <f t="shared" si="3"/>
        <v>25.5</v>
      </c>
      <c r="Y17" s="107">
        <v>64</v>
      </c>
      <c r="Z17" s="107">
        <v>6</v>
      </c>
      <c r="AA17" s="70">
        <f t="shared" si="4"/>
        <v>9.4</v>
      </c>
    </row>
    <row r="18" spans="1:27" ht="15" customHeight="1">
      <c r="A18" s="60">
        <v>32</v>
      </c>
      <c r="B18" s="61">
        <v>207</v>
      </c>
      <c r="C18" s="62" t="s">
        <v>104</v>
      </c>
      <c r="D18" s="63" t="s">
        <v>116</v>
      </c>
      <c r="E18" s="72">
        <v>40</v>
      </c>
      <c r="F18" s="65" t="s">
        <v>106</v>
      </c>
      <c r="G18" s="107">
        <v>29</v>
      </c>
      <c r="H18" s="107">
        <v>23</v>
      </c>
      <c r="I18" s="107">
        <v>354</v>
      </c>
      <c r="J18" s="107">
        <v>83</v>
      </c>
      <c r="K18" s="67">
        <f t="shared" si="0"/>
        <v>23.4</v>
      </c>
      <c r="L18" s="118">
        <v>20</v>
      </c>
      <c r="M18" s="107">
        <v>16</v>
      </c>
      <c r="N18" s="107">
        <v>219</v>
      </c>
      <c r="O18" s="107">
        <v>42</v>
      </c>
      <c r="P18" s="67">
        <f t="shared" si="1"/>
        <v>19.2</v>
      </c>
      <c r="Q18" s="118">
        <v>4</v>
      </c>
      <c r="R18" s="107">
        <v>2</v>
      </c>
      <c r="S18" s="107">
        <v>34</v>
      </c>
      <c r="T18" s="107">
        <v>4</v>
      </c>
      <c r="U18" s="67">
        <f t="shared" si="2"/>
        <v>11.8</v>
      </c>
      <c r="V18" s="124">
        <v>38</v>
      </c>
      <c r="W18" s="107">
        <v>1</v>
      </c>
      <c r="X18" s="69">
        <f t="shared" si="3"/>
        <v>2.6</v>
      </c>
      <c r="Y18" s="107">
        <v>36</v>
      </c>
      <c r="Z18" s="107">
        <v>1</v>
      </c>
      <c r="AA18" s="70">
        <f t="shared" si="4"/>
        <v>2.8</v>
      </c>
    </row>
    <row r="19" spans="1:27" ht="15" customHeight="1">
      <c r="A19" s="60">
        <v>32</v>
      </c>
      <c r="B19" s="61">
        <v>209</v>
      </c>
      <c r="C19" s="62" t="s">
        <v>104</v>
      </c>
      <c r="D19" s="63" t="s">
        <v>117</v>
      </c>
      <c r="E19" s="72">
        <v>40</v>
      </c>
      <c r="F19" s="65" t="s">
        <v>108</v>
      </c>
      <c r="G19" s="110">
        <v>33</v>
      </c>
      <c r="H19" s="110">
        <v>27</v>
      </c>
      <c r="I19" s="110">
        <v>632</v>
      </c>
      <c r="J19" s="110">
        <v>185</v>
      </c>
      <c r="K19" s="67">
        <f t="shared" si="0"/>
        <v>29.3</v>
      </c>
      <c r="L19" s="118">
        <v>23</v>
      </c>
      <c r="M19" s="107">
        <v>17</v>
      </c>
      <c r="N19" s="107">
        <v>322</v>
      </c>
      <c r="O19" s="107">
        <v>83</v>
      </c>
      <c r="P19" s="67">
        <f t="shared" si="1"/>
        <v>25.8</v>
      </c>
      <c r="Q19" s="118">
        <v>6</v>
      </c>
      <c r="R19" s="107">
        <v>4</v>
      </c>
      <c r="S19" s="107">
        <v>54</v>
      </c>
      <c r="T19" s="107">
        <v>10</v>
      </c>
      <c r="U19" s="67">
        <f t="shared" si="2"/>
        <v>18.5</v>
      </c>
      <c r="V19" s="124">
        <v>105</v>
      </c>
      <c r="W19" s="107">
        <v>18</v>
      </c>
      <c r="X19" s="69">
        <f t="shared" si="3"/>
        <v>17.1</v>
      </c>
      <c r="Y19" s="107">
        <v>95</v>
      </c>
      <c r="Z19" s="107">
        <v>9</v>
      </c>
      <c r="AA19" s="70">
        <f t="shared" si="4"/>
        <v>9.5</v>
      </c>
    </row>
    <row r="20" spans="1:27" ht="15" customHeight="1">
      <c r="A20" s="60">
        <v>32</v>
      </c>
      <c r="B20" s="61">
        <v>304</v>
      </c>
      <c r="C20" s="62" t="s">
        <v>104</v>
      </c>
      <c r="D20" s="63" t="s">
        <v>118</v>
      </c>
      <c r="E20" s="72">
        <v>40</v>
      </c>
      <c r="F20" s="65" t="s">
        <v>119</v>
      </c>
      <c r="G20" s="107">
        <v>24</v>
      </c>
      <c r="H20" s="107">
        <v>17</v>
      </c>
      <c r="I20" s="107">
        <v>271</v>
      </c>
      <c r="J20" s="107">
        <v>66</v>
      </c>
      <c r="K20" s="67">
        <f t="shared" si="0"/>
        <v>24.4</v>
      </c>
      <c r="L20" s="117">
        <v>7</v>
      </c>
      <c r="M20" s="109">
        <v>4</v>
      </c>
      <c r="N20" s="109">
        <v>103</v>
      </c>
      <c r="O20" s="109">
        <v>13</v>
      </c>
      <c r="P20" s="67">
        <f t="shared" si="1"/>
        <v>12.6</v>
      </c>
      <c r="Q20" s="123">
        <v>5</v>
      </c>
      <c r="R20" s="112">
        <v>3</v>
      </c>
      <c r="S20" s="107">
        <v>31</v>
      </c>
      <c r="T20" s="107">
        <v>5</v>
      </c>
      <c r="U20" s="67">
        <f t="shared" si="2"/>
        <v>16.1</v>
      </c>
      <c r="V20" s="124">
        <v>21</v>
      </c>
      <c r="W20" s="107">
        <v>7</v>
      </c>
      <c r="X20" s="69">
        <f t="shared" si="3"/>
        <v>33.3</v>
      </c>
      <c r="Y20" s="107">
        <v>15</v>
      </c>
      <c r="Z20" s="107">
        <v>1</v>
      </c>
      <c r="AA20" s="70">
        <f t="shared" si="4"/>
        <v>6.7</v>
      </c>
    </row>
    <row r="21" spans="1:27" ht="15" customHeight="1">
      <c r="A21" s="60">
        <v>32</v>
      </c>
      <c r="B21" s="61">
        <v>343</v>
      </c>
      <c r="C21" s="62" t="s">
        <v>104</v>
      </c>
      <c r="D21" s="63" t="s">
        <v>120</v>
      </c>
      <c r="E21" s="72"/>
      <c r="F21" s="65"/>
      <c r="G21" s="111"/>
      <c r="H21" s="111"/>
      <c r="I21" s="111"/>
      <c r="J21" s="111"/>
      <c r="K21" s="67" t="str">
        <f t="shared" si="0"/>
        <v> </v>
      </c>
      <c r="L21" s="117">
        <v>9</v>
      </c>
      <c r="M21" s="109">
        <v>6</v>
      </c>
      <c r="N21" s="109">
        <v>98</v>
      </c>
      <c r="O21" s="109">
        <v>10</v>
      </c>
      <c r="P21" s="67">
        <f t="shared" si="1"/>
        <v>10.2</v>
      </c>
      <c r="Q21" s="123">
        <v>5</v>
      </c>
      <c r="R21" s="112">
        <v>2</v>
      </c>
      <c r="S21" s="107">
        <v>44</v>
      </c>
      <c r="T21" s="107">
        <v>2</v>
      </c>
      <c r="U21" s="67">
        <f t="shared" si="2"/>
        <v>4.5</v>
      </c>
      <c r="V21" s="124">
        <v>26</v>
      </c>
      <c r="W21" s="107">
        <v>2</v>
      </c>
      <c r="X21" s="69">
        <f t="shared" si="3"/>
        <v>7.7</v>
      </c>
      <c r="Y21" s="107">
        <v>17</v>
      </c>
      <c r="Z21" s="107">
        <v>0</v>
      </c>
      <c r="AA21" s="70">
        <f t="shared" si="4"/>
        <v>0</v>
      </c>
    </row>
    <row r="22" spans="1:27" ht="15" customHeight="1">
      <c r="A22" s="60">
        <v>32</v>
      </c>
      <c r="B22" s="61">
        <v>386</v>
      </c>
      <c r="C22" s="62" t="s">
        <v>104</v>
      </c>
      <c r="D22" s="63" t="s">
        <v>121</v>
      </c>
      <c r="E22" s="72"/>
      <c r="F22" s="65"/>
      <c r="G22" s="111"/>
      <c r="H22" s="111"/>
      <c r="I22" s="111"/>
      <c r="J22" s="111"/>
      <c r="K22" s="67" t="str">
        <f t="shared" si="0"/>
        <v> </v>
      </c>
      <c r="L22" s="117">
        <v>14</v>
      </c>
      <c r="M22" s="109">
        <v>9</v>
      </c>
      <c r="N22" s="109">
        <v>157</v>
      </c>
      <c r="O22" s="109">
        <v>28</v>
      </c>
      <c r="P22" s="67">
        <f t="shared" si="1"/>
        <v>17.8</v>
      </c>
      <c r="Q22" s="123">
        <v>5</v>
      </c>
      <c r="R22" s="112">
        <v>4</v>
      </c>
      <c r="S22" s="107">
        <v>37</v>
      </c>
      <c r="T22" s="107">
        <v>5</v>
      </c>
      <c r="U22" s="67">
        <f t="shared" si="2"/>
        <v>13.5</v>
      </c>
      <c r="V22" s="124">
        <v>27</v>
      </c>
      <c r="W22" s="107">
        <v>5</v>
      </c>
      <c r="X22" s="69">
        <f t="shared" si="3"/>
        <v>18.5</v>
      </c>
      <c r="Y22" s="107">
        <v>18</v>
      </c>
      <c r="Z22" s="107">
        <v>0</v>
      </c>
      <c r="AA22" s="70">
        <f t="shared" si="4"/>
        <v>0</v>
      </c>
    </row>
    <row r="23" spans="1:27" ht="15" customHeight="1">
      <c r="A23" s="60">
        <v>32</v>
      </c>
      <c r="B23" s="61">
        <v>401</v>
      </c>
      <c r="C23" s="62" t="s">
        <v>104</v>
      </c>
      <c r="D23" s="63" t="s">
        <v>122</v>
      </c>
      <c r="E23" s="72">
        <v>30</v>
      </c>
      <c r="F23" s="65" t="s">
        <v>145</v>
      </c>
      <c r="G23" s="110">
        <v>20</v>
      </c>
      <c r="H23" s="110">
        <v>18</v>
      </c>
      <c r="I23" s="110">
        <v>407</v>
      </c>
      <c r="J23" s="110">
        <v>88</v>
      </c>
      <c r="K23" s="67">
        <f t="shared" si="0"/>
        <v>21.6</v>
      </c>
      <c r="L23" s="117">
        <v>13</v>
      </c>
      <c r="M23" s="109">
        <v>11</v>
      </c>
      <c r="N23" s="109">
        <v>231</v>
      </c>
      <c r="O23" s="109">
        <v>46</v>
      </c>
      <c r="P23" s="67">
        <f t="shared" si="1"/>
        <v>19.9</v>
      </c>
      <c r="Q23" s="123">
        <v>5</v>
      </c>
      <c r="R23" s="112">
        <v>0</v>
      </c>
      <c r="S23" s="107">
        <v>34</v>
      </c>
      <c r="T23" s="107">
        <v>0</v>
      </c>
      <c r="U23" s="67">
        <f t="shared" si="2"/>
        <v>0</v>
      </c>
      <c r="V23" s="124">
        <v>17</v>
      </c>
      <c r="W23" s="107">
        <v>3</v>
      </c>
      <c r="X23" s="69">
        <f t="shared" si="3"/>
        <v>17.6</v>
      </c>
      <c r="Y23" s="107">
        <v>16</v>
      </c>
      <c r="Z23" s="107">
        <v>3</v>
      </c>
      <c r="AA23" s="70">
        <f t="shared" si="4"/>
        <v>18.8</v>
      </c>
    </row>
    <row r="24" spans="1:27" ht="15" customHeight="1">
      <c r="A24" s="60">
        <v>32</v>
      </c>
      <c r="B24" s="61">
        <v>441</v>
      </c>
      <c r="C24" s="62" t="s">
        <v>104</v>
      </c>
      <c r="D24" s="63" t="s">
        <v>123</v>
      </c>
      <c r="E24" s="72">
        <v>30</v>
      </c>
      <c r="F24" s="65" t="s">
        <v>113</v>
      </c>
      <c r="G24" s="110">
        <v>22</v>
      </c>
      <c r="H24" s="110">
        <v>16</v>
      </c>
      <c r="I24" s="110">
        <v>300</v>
      </c>
      <c r="J24" s="110">
        <v>50</v>
      </c>
      <c r="K24" s="67">
        <f t="shared" si="0"/>
        <v>16.7</v>
      </c>
      <c r="L24" s="117">
        <v>17</v>
      </c>
      <c r="M24" s="109">
        <v>14</v>
      </c>
      <c r="N24" s="109">
        <v>277</v>
      </c>
      <c r="O24" s="109">
        <v>48</v>
      </c>
      <c r="P24" s="67">
        <f t="shared" si="1"/>
        <v>17.3</v>
      </c>
      <c r="Q24" s="123">
        <v>5</v>
      </c>
      <c r="R24" s="112">
        <v>2</v>
      </c>
      <c r="S24" s="107">
        <v>23</v>
      </c>
      <c r="T24" s="107">
        <v>2</v>
      </c>
      <c r="U24" s="67">
        <f t="shared" si="2"/>
        <v>8.7</v>
      </c>
      <c r="V24" s="124">
        <v>12</v>
      </c>
      <c r="W24" s="107">
        <v>1</v>
      </c>
      <c r="X24" s="69">
        <f t="shared" si="3"/>
        <v>8.3</v>
      </c>
      <c r="Y24" s="107">
        <v>11</v>
      </c>
      <c r="Z24" s="107">
        <v>0</v>
      </c>
      <c r="AA24" s="70">
        <f t="shared" si="4"/>
        <v>0</v>
      </c>
    </row>
    <row r="25" spans="1:27" ht="15" customHeight="1">
      <c r="A25" s="60">
        <v>32</v>
      </c>
      <c r="B25" s="61">
        <v>448</v>
      </c>
      <c r="C25" s="62" t="s">
        <v>104</v>
      </c>
      <c r="D25" s="63" t="s">
        <v>124</v>
      </c>
      <c r="E25" s="72"/>
      <c r="F25" s="65"/>
      <c r="G25" s="112"/>
      <c r="H25" s="112"/>
      <c r="I25" s="112"/>
      <c r="J25" s="112"/>
      <c r="K25" s="67" t="str">
        <f t="shared" si="0"/>
        <v> </v>
      </c>
      <c r="L25" s="117">
        <v>14</v>
      </c>
      <c r="M25" s="109">
        <v>12</v>
      </c>
      <c r="N25" s="109">
        <v>237</v>
      </c>
      <c r="O25" s="109">
        <v>39</v>
      </c>
      <c r="P25" s="67">
        <f t="shared" si="1"/>
        <v>16.5</v>
      </c>
      <c r="Q25" s="123">
        <v>5</v>
      </c>
      <c r="R25" s="112">
        <v>1</v>
      </c>
      <c r="S25" s="107">
        <v>27</v>
      </c>
      <c r="T25" s="107">
        <v>1</v>
      </c>
      <c r="U25" s="67">
        <f t="shared" si="2"/>
        <v>3.7</v>
      </c>
      <c r="V25" s="124">
        <v>12</v>
      </c>
      <c r="W25" s="107">
        <v>0</v>
      </c>
      <c r="X25" s="69">
        <f t="shared" si="3"/>
        <v>0</v>
      </c>
      <c r="Y25" s="107">
        <v>12</v>
      </c>
      <c r="Z25" s="107">
        <v>0</v>
      </c>
      <c r="AA25" s="70">
        <f t="shared" si="4"/>
        <v>0</v>
      </c>
    </row>
    <row r="26" spans="1:27" ht="15" customHeight="1">
      <c r="A26" s="60">
        <v>32</v>
      </c>
      <c r="B26" s="61">
        <v>449</v>
      </c>
      <c r="C26" s="62" t="s">
        <v>104</v>
      </c>
      <c r="D26" s="63" t="s">
        <v>125</v>
      </c>
      <c r="E26" s="72">
        <v>25</v>
      </c>
      <c r="F26" s="65" t="s">
        <v>126</v>
      </c>
      <c r="G26" s="112">
        <v>13</v>
      </c>
      <c r="H26" s="112">
        <v>9</v>
      </c>
      <c r="I26" s="112">
        <v>145</v>
      </c>
      <c r="J26" s="112">
        <v>22</v>
      </c>
      <c r="K26" s="67">
        <f t="shared" si="0"/>
        <v>15.2</v>
      </c>
      <c r="L26" s="117">
        <v>13</v>
      </c>
      <c r="M26" s="109">
        <v>9</v>
      </c>
      <c r="N26" s="109">
        <v>145</v>
      </c>
      <c r="O26" s="109">
        <v>22</v>
      </c>
      <c r="P26" s="67">
        <f t="shared" si="1"/>
        <v>15.2</v>
      </c>
      <c r="Q26" s="123">
        <v>5</v>
      </c>
      <c r="R26" s="112">
        <v>2</v>
      </c>
      <c r="S26" s="107">
        <v>42</v>
      </c>
      <c r="T26" s="107">
        <v>4</v>
      </c>
      <c r="U26" s="67">
        <f t="shared" si="2"/>
        <v>9.5</v>
      </c>
      <c r="V26" s="124">
        <v>21</v>
      </c>
      <c r="W26" s="107">
        <v>1</v>
      </c>
      <c r="X26" s="69">
        <f t="shared" si="3"/>
        <v>4.8</v>
      </c>
      <c r="Y26" s="107">
        <v>19</v>
      </c>
      <c r="Z26" s="107">
        <v>0</v>
      </c>
      <c r="AA26" s="70">
        <f t="shared" si="4"/>
        <v>0</v>
      </c>
    </row>
    <row r="27" spans="1:27" ht="15" customHeight="1">
      <c r="A27" s="60">
        <v>32</v>
      </c>
      <c r="B27" s="61">
        <v>501</v>
      </c>
      <c r="C27" s="62" t="s">
        <v>104</v>
      </c>
      <c r="D27" s="63" t="s">
        <v>127</v>
      </c>
      <c r="E27" s="72"/>
      <c r="F27" s="65"/>
      <c r="G27" s="112"/>
      <c r="H27" s="112"/>
      <c r="I27" s="112"/>
      <c r="J27" s="112"/>
      <c r="K27" s="67" t="str">
        <f t="shared" si="0"/>
        <v> </v>
      </c>
      <c r="L27" s="118">
        <v>22</v>
      </c>
      <c r="M27" s="107">
        <v>13</v>
      </c>
      <c r="N27" s="107">
        <v>300</v>
      </c>
      <c r="O27" s="107">
        <v>48</v>
      </c>
      <c r="P27" s="67">
        <f t="shared" si="1"/>
        <v>16</v>
      </c>
      <c r="Q27" s="123">
        <v>5</v>
      </c>
      <c r="R27" s="112">
        <v>1</v>
      </c>
      <c r="S27" s="107">
        <v>35</v>
      </c>
      <c r="T27" s="107">
        <v>1</v>
      </c>
      <c r="U27" s="67">
        <f t="shared" si="2"/>
        <v>2.9</v>
      </c>
      <c r="V27" s="124">
        <v>15</v>
      </c>
      <c r="W27" s="107">
        <v>2</v>
      </c>
      <c r="X27" s="69">
        <f t="shared" si="3"/>
        <v>13.3</v>
      </c>
      <c r="Y27" s="107">
        <v>13</v>
      </c>
      <c r="Z27" s="107">
        <v>0</v>
      </c>
      <c r="AA27" s="70">
        <f t="shared" si="4"/>
        <v>0</v>
      </c>
    </row>
    <row r="28" spans="1:27" ht="15" customHeight="1">
      <c r="A28" s="60">
        <v>32</v>
      </c>
      <c r="B28" s="61">
        <v>505</v>
      </c>
      <c r="C28" s="62" t="s">
        <v>104</v>
      </c>
      <c r="D28" s="63" t="s">
        <v>128</v>
      </c>
      <c r="E28" s="72"/>
      <c r="F28" s="65"/>
      <c r="G28" s="112"/>
      <c r="H28" s="112"/>
      <c r="I28" s="112"/>
      <c r="J28" s="112"/>
      <c r="K28" s="67" t="str">
        <f t="shared" si="0"/>
        <v> </v>
      </c>
      <c r="L28" s="118">
        <v>5</v>
      </c>
      <c r="M28" s="107">
        <v>4</v>
      </c>
      <c r="N28" s="107">
        <v>70</v>
      </c>
      <c r="O28" s="107">
        <v>17</v>
      </c>
      <c r="P28" s="67">
        <f t="shared" si="1"/>
        <v>24.3</v>
      </c>
      <c r="Q28" s="123">
        <v>5</v>
      </c>
      <c r="R28" s="112">
        <v>3</v>
      </c>
      <c r="S28" s="107">
        <v>36</v>
      </c>
      <c r="T28" s="107">
        <v>5</v>
      </c>
      <c r="U28" s="67">
        <f t="shared" si="2"/>
        <v>13.9</v>
      </c>
      <c r="V28" s="124">
        <v>10</v>
      </c>
      <c r="W28" s="107">
        <v>0</v>
      </c>
      <c r="X28" s="69">
        <f t="shared" si="3"/>
        <v>0</v>
      </c>
      <c r="Y28" s="107">
        <v>10</v>
      </c>
      <c r="Z28" s="107">
        <v>0</v>
      </c>
      <c r="AA28" s="70">
        <f t="shared" si="4"/>
        <v>0</v>
      </c>
    </row>
    <row r="29" spans="1:27" ht="15" customHeight="1">
      <c r="A29" s="60">
        <v>32</v>
      </c>
      <c r="B29" s="61">
        <v>525</v>
      </c>
      <c r="C29" s="62" t="s">
        <v>104</v>
      </c>
      <c r="D29" s="63" t="s">
        <v>129</v>
      </c>
      <c r="E29" s="72"/>
      <c r="F29" s="65"/>
      <c r="G29" s="112"/>
      <c r="H29" s="112"/>
      <c r="I29" s="112"/>
      <c r="J29" s="112"/>
      <c r="K29" s="67" t="str">
        <f t="shared" si="0"/>
        <v> </v>
      </c>
      <c r="L29" s="118">
        <v>9</v>
      </c>
      <c r="M29" s="107">
        <v>7</v>
      </c>
      <c r="N29" s="107">
        <v>105</v>
      </c>
      <c r="O29" s="107">
        <v>13</v>
      </c>
      <c r="P29" s="67">
        <f t="shared" si="1"/>
        <v>12.4</v>
      </c>
      <c r="Q29" s="123">
        <v>5</v>
      </c>
      <c r="R29" s="112">
        <v>1</v>
      </c>
      <c r="S29" s="107">
        <v>25</v>
      </c>
      <c r="T29" s="107">
        <v>2</v>
      </c>
      <c r="U29" s="67">
        <f t="shared" si="2"/>
        <v>8</v>
      </c>
      <c r="V29" s="124">
        <v>15</v>
      </c>
      <c r="W29" s="107">
        <v>1</v>
      </c>
      <c r="X29" s="69">
        <f t="shared" si="3"/>
        <v>6.7</v>
      </c>
      <c r="Y29" s="107">
        <v>15</v>
      </c>
      <c r="Z29" s="107">
        <v>1</v>
      </c>
      <c r="AA29" s="70">
        <f t="shared" si="4"/>
        <v>6.7</v>
      </c>
    </row>
    <row r="30" spans="1:27" ht="15" customHeight="1">
      <c r="A30" s="60">
        <v>32</v>
      </c>
      <c r="B30" s="61">
        <v>526</v>
      </c>
      <c r="C30" s="62" t="s">
        <v>104</v>
      </c>
      <c r="D30" s="63" t="s">
        <v>130</v>
      </c>
      <c r="E30" s="72"/>
      <c r="F30" s="65"/>
      <c r="G30" s="112"/>
      <c r="H30" s="112"/>
      <c r="I30" s="112"/>
      <c r="J30" s="112"/>
      <c r="K30" s="67" t="str">
        <f t="shared" si="0"/>
        <v> </v>
      </c>
      <c r="L30" s="118">
        <v>12</v>
      </c>
      <c r="M30" s="107">
        <v>9</v>
      </c>
      <c r="N30" s="107">
        <v>110</v>
      </c>
      <c r="O30" s="107">
        <v>18</v>
      </c>
      <c r="P30" s="67">
        <f t="shared" si="1"/>
        <v>16.4</v>
      </c>
      <c r="Q30" s="123">
        <v>5</v>
      </c>
      <c r="R30" s="112">
        <v>3</v>
      </c>
      <c r="S30" s="107">
        <v>26</v>
      </c>
      <c r="T30" s="107">
        <v>3</v>
      </c>
      <c r="U30" s="67">
        <f t="shared" si="2"/>
        <v>11.5</v>
      </c>
      <c r="V30" s="124">
        <v>13</v>
      </c>
      <c r="W30" s="107">
        <v>0</v>
      </c>
      <c r="X30" s="69">
        <f t="shared" si="3"/>
        <v>0</v>
      </c>
      <c r="Y30" s="107">
        <v>13</v>
      </c>
      <c r="Z30" s="107">
        <v>0</v>
      </c>
      <c r="AA30" s="70">
        <f t="shared" si="4"/>
        <v>0</v>
      </c>
    </row>
    <row r="31" spans="1:27" ht="15" customHeight="1">
      <c r="A31" s="60">
        <v>32</v>
      </c>
      <c r="B31" s="61">
        <v>527</v>
      </c>
      <c r="C31" s="62" t="s">
        <v>104</v>
      </c>
      <c r="D31" s="63" t="s">
        <v>131</v>
      </c>
      <c r="E31" s="72"/>
      <c r="F31" s="65"/>
      <c r="G31" s="112"/>
      <c r="H31" s="112"/>
      <c r="I31" s="112"/>
      <c r="J31" s="112"/>
      <c r="K31" s="67" t="str">
        <f t="shared" si="0"/>
        <v> </v>
      </c>
      <c r="L31" s="118">
        <v>9</v>
      </c>
      <c r="M31" s="107">
        <v>6</v>
      </c>
      <c r="N31" s="107">
        <v>75</v>
      </c>
      <c r="O31" s="107">
        <v>12</v>
      </c>
      <c r="P31" s="67">
        <f t="shared" si="1"/>
        <v>16</v>
      </c>
      <c r="Q31" s="123">
        <v>5</v>
      </c>
      <c r="R31" s="112">
        <v>1</v>
      </c>
      <c r="S31" s="107">
        <v>27</v>
      </c>
      <c r="T31" s="107">
        <v>1</v>
      </c>
      <c r="U31" s="67">
        <f t="shared" si="2"/>
        <v>3.7</v>
      </c>
      <c r="V31" s="124">
        <v>10</v>
      </c>
      <c r="W31" s="107">
        <v>2</v>
      </c>
      <c r="X31" s="69">
        <f t="shared" si="3"/>
        <v>20</v>
      </c>
      <c r="Y31" s="107">
        <v>9</v>
      </c>
      <c r="Z31" s="107">
        <v>1</v>
      </c>
      <c r="AA31" s="70">
        <f t="shared" si="4"/>
        <v>11.1</v>
      </c>
    </row>
    <row r="32" spans="1:27" ht="15" customHeight="1" thickBot="1">
      <c r="A32" s="60">
        <v>32</v>
      </c>
      <c r="B32" s="61">
        <v>528</v>
      </c>
      <c r="C32" s="62" t="s">
        <v>104</v>
      </c>
      <c r="D32" s="63" t="s">
        <v>132</v>
      </c>
      <c r="E32" s="72"/>
      <c r="F32" s="65"/>
      <c r="G32" s="112"/>
      <c r="H32" s="112"/>
      <c r="I32" s="112"/>
      <c r="J32" s="112"/>
      <c r="K32" s="67" t="str">
        <f t="shared" si="0"/>
        <v> </v>
      </c>
      <c r="L32" s="118">
        <v>32</v>
      </c>
      <c r="M32" s="107">
        <v>26</v>
      </c>
      <c r="N32" s="107">
        <v>416</v>
      </c>
      <c r="O32" s="107">
        <v>88</v>
      </c>
      <c r="P32" s="67">
        <f t="shared" si="1"/>
        <v>21.2</v>
      </c>
      <c r="Q32" s="123">
        <v>5</v>
      </c>
      <c r="R32" s="112">
        <v>2</v>
      </c>
      <c r="S32" s="107">
        <v>30</v>
      </c>
      <c r="T32" s="107">
        <v>3</v>
      </c>
      <c r="U32" s="67">
        <f t="shared" si="2"/>
        <v>10</v>
      </c>
      <c r="V32" s="124">
        <v>31</v>
      </c>
      <c r="W32" s="107">
        <v>1</v>
      </c>
      <c r="X32" s="69">
        <f t="shared" si="3"/>
        <v>3.2</v>
      </c>
      <c r="Y32" s="107">
        <v>29</v>
      </c>
      <c r="Z32" s="107">
        <v>1</v>
      </c>
      <c r="AA32" s="70">
        <f t="shared" si="4"/>
        <v>3.4</v>
      </c>
    </row>
    <row r="33" spans="1:27" ht="18" customHeight="1" thickBot="1">
      <c r="A33" s="75"/>
      <c r="B33" s="76">
        <v>900</v>
      </c>
      <c r="C33" s="77"/>
      <c r="D33" s="78" t="s">
        <v>16</v>
      </c>
      <c r="E33" s="79"/>
      <c r="F33" s="80"/>
      <c r="G33" s="113"/>
      <c r="H33" s="113"/>
      <c r="I33" s="113"/>
      <c r="J33" s="113"/>
      <c r="K33" s="81"/>
      <c r="L33" s="119">
        <f>SUM(L12:L32)</f>
        <v>401</v>
      </c>
      <c r="M33" s="119">
        <f>SUM(M12:M32)</f>
        <v>320</v>
      </c>
      <c r="N33" s="119">
        <f>SUM(N12:N32)</f>
        <v>6366</v>
      </c>
      <c r="O33" s="119">
        <f>SUM(O12:O32)</f>
        <v>1411</v>
      </c>
      <c r="P33" s="82">
        <f>IF(L33=" "," ",ROUND(O33/N33*100,1))</f>
        <v>22.2</v>
      </c>
      <c r="Q33" s="119">
        <f>SUM(Q12:Q32)</f>
        <v>111</v>
      </c>
      <c r="R33" s="119">
        <f>SUM(R12:R32)</f>
        <v>50</v>
      </c>
      <c r="S33" s="119">
        <f>SUM(S12:S32)</f>
        <v>829</v>
      </c>
      <c r="T33" s="119">
        <f>SUM(T12:T32)</f>
        <v>74</v>
      </c>
      <c r="U33" s="82">
        <f>IF(Q33=""," ",ROUND(T33/S33*100,1))</f>
        <v>8.9</v>
      </c>
      <c r="V33" s="125"/>
      <c r="W33" s="113"/>
      <c r="X33" s="83"/>
      <c r="Y33" s="113"/>
      <c r="Z33" s="113"/>
      <c r="AA33" s="84"/>
    </row>
    <row r="34" spans="1:27" ht="15" customHeight="1">
      <c r="A34" s="60">
        <v>32</v>
      </c>
      <c r="B34" s="61"/>
      <c r="C34" s="62" t="s">
        <v>104</v>
      </c>
      <c r="D34" s="63" t="s">
        <v>107</v>
      </c>
      <c r="E34" s="85"/>
      <c r="F34" s="86"/>
      <c r="G34" s="114"/>
      <c r="H34" s="114"/>
      <c r="I34" s="114"/>
      <c r="J34" s="114"/>
      <c r="K34" s="87"/>
      <c r="L34" s="120"/>
      <c r="M34" s="112"/>
      <c r="N34" s="121"/>
      <c r="O34" s="112"/>
      <c r="P34" s="89" t="str">
        <f>IF(L34=""," ",ROUND(O34/N34*100,1))</f>
        <v> </v>
      </c>
      <c r="Q34" s="120">
        <v>2</v>
      </c>
      <c r="R34" s="112">
        <v>1</v>
      </c>
      <c r="S34" s="121">
        <v>10</v>
      </c>
      <c r="T34" s="112">
        <v>1</v>
      </c>
      <c r="U34" s="89">
        <f>IF(Q34=""," ",ROUND(T34/S34*100,1))</f>
        <v>10</v>
      </c>
      <c r="V34" s="126"/>
      <c r="W34" s="114"/>
      <c r="X34" s="90"/>
      <c r="Y34" s="114"/>
      <c r="Z34" s="114"/>
      <c r="AA34" s="91"/>
    </row>
    <row r="35" spans="1:27" ht="15" customHeight="1" thickBot="1">
      <c r="A35" s="92">
        <v>32</v>
      </c>
      <c r="B35" s="93"/>
      <c r="C35" s="94" t="s">
        <v>104</v>
      </c>
      <c r="D35" s="95" t="s">
        <v>179</v>
      </c>
      <c r="E35" s="96"/>
      <c r="F35" s="97"/>
      <c r="G35" s="115"/>
      <c r="H35" s="115"/>
      <c r="I35" s="115"/>
      <c r="J35" s="115"/>
      <c r="K35" s="98"/>
      <c r="L35" s="120"/>
      <c r="M35" s="112"/>
      <c r="N35" s="121"/>
      <c r="O35" s="112"/>
      <c r="P35" s="99" t="str">
        <f>IF(L35=""," ",ROUND(O35/N35*100,1))</f>
        <v> </v>
      </c>
      <c r="Q35" s="120">
        <v>2</v>
      </c>
      <c r="R35" s="112">
        <v>1</v>
      </c>
      <c r="S35" s="121">
        <v>4</v>
      </c>
      <c r="T35" s="112">
        <v>1</v>
      </c>
      <c r="U35" s="99">
        <f>IF(Q35=""," ",ROUND(T35/S35*100,1))</f>
        <v>25</v>
      </c>
      <c r="V35" s="127"/>
      <c r="W35" s="115"/>
      <c r="X35" s="100"/>
      <c r="Y35" s="115"/>
      <c r="Z35" s="115"/>
      <c r="AA35" s="101"/>
    </row>
    <row r="36" spans="1:27" ht="18" customHeight="1" thickBot="1">
      <c r="A36" s="75"/>
      <c r="B36" s="76">
        <v>999</v>
      </c>
      <c r="C36" s="77"/>
      <c r="D36" s="78" t="s">
        <v>15</v>
      </c>
      <c r="E36" s="79"/>
      <c r="F36" s="80"/>
      <c r="G36" s="113"/>
      <c r="H36" s="113"/>
      <c r="I36" s="113"/>
      <c r="J36" s="113"/>
      <c r="K36" s="81"/>
      <c r="L36" s="119">
        <f>SUM(L34:L35)</f>
        <v>0</v>
      </c>
      <c r="M36" s="119">
        <f>SUM(M34:M35)</f>
        <v>0</v>
      </c>
      <c r="N36" s="119">
        <f>SUM(N34:N35)</f>
        <v>0</v>
      </c>
      <c r="O36" s="119">
        <f>SUM(O34:O35)</f>
        <v>0</v>
      </c>
      <c r="P36" s="82">
        <f>IF(L36=0,"",ROUND(O36/N36*100,1))</f>
      </c>
      <c r="Q36" s="119">
        <f>SUM(Q34:Q35)</f>
        <v>4</v>
      </c>
      <c r="R36" s="119">
        <f>SUM(R34:R35)</f>
        <v>2</v>
      </c>
      <c r="S36" s="119">
        <f>SUM(S34:S35)</f>
        <v>14</v>
      </c>
      <c r="T36" s="119">
        <f>SUM(T34:T35)</f>
        <v>2</v>
      </c>
      <c r="U36" s="82">
        <f>IF(Q36=0," ",ROUND(T36/S36*100,1))</f>
        <v>14.3</v>
      </c>
      <c r="V36" s="125"/>
      <c r="W36" s="113"/>
      <c r="X36" s="83"/>
      <c r="Y36" s="113"/>
      <c r="Z36" s="113"/>
      <c r="AA36" s="84"/>
    </row>
    <row r="37" spans="1:27" ht="18" customHeight="1" thickBot="1">
      <c r="A37" s="75"/>
      <c r="B37" s="102">
        <v>1000</v>
      </c>
      <c r="C37" s="332" t="s">
        <v>6</v>
      </c>
      <c r="D37" s="333"/>
      <c r="E37" s="79"/>
      <c r="F37" s="80"/>
      <c r="G37" s="116">
        <f>SUM(G12:G32)</f>
        <v>400</v>
      </c>
      <c r="H37" s="116">
        <f>SUM(H12:H32)</f>
        <v>333</v>
      </c>
      <c r="I37" s="116">
        <f>SUM(I12:I32)</f>
        <v>7800</v>
      </c>
      <c r="J37" s="116">
        <f>SUM(J12:J32)</f>
        <v>1980</v>
      </c>
      <c r="K37" s="82">
        <f>IF(G37=" "," ",ROUND(J37/I37*100,1))</f>
        <v>25.4</v>
      </c>
      <c r="L37" s="122">
        <f>L33+L36</f>
        <v>401</v>
      </c>
      <c r="M37" s="116">
        <f>M33+M36</f>
        <v>320</v>
      </c>
      <c r="N37" s="116">
        <f>N33+N36</f>
        <v>6366</v>
      </c>
      <c r="O37" s="116">
        <f>O33+O36</f>
        <v>1411</v>
      </c>
      <c r="P37" s="82">
        <f>IF(L37=""," ",ROUND(O37/N37*100,1))</f>
        <v>22.2</v>
      </c>
      <c r="Q37" s="122">
        <f>Q33+Q36</f>
        <v>115</v>
      </c>
      <c r="R37" s="116">
        <f>R33+R36</f>
        <v>52</v>
      </c>
      <c r="S37" s="116">
        <f>S33+S36</f>
        <v>843</v>
      </c>
      <c r="T37" s="116">
        <f>T33+T36</f>
        <v>76</v>
      </c>
      <c r="U37" s="82">
        <f>IF(Q37=""," ",ROUND(T37/S37*100,1))</f>
        <v>9</v>
      </c>
      <c r="V37" s="128">
        <f>SUM(V12:V32)</f>
        <v>1059</v>
      </c>
      <c r="W37" s="116">
        <f>SUM(W12:W32)</f>
        <v>130</v>
      </c>
      <c r="X37" s="82">
        <f>IF(V37=""," ",ROUND(W37/V37*100,1))</f>
        <v>12.3</v>
      </c>
      <c r="Y37" s="116">
        <f>SUM(Y12:Y32)</f>
        <v>863</v>
      </c>
      <c r="Z37" s="116">
        <f>SUM(Z12:Z32)</f>
        <v>43</v>
      </c>
      <c r="AA37" s="106">
        <f>IF(Y37=0," ",ROUND(Z37/Y37*100,1))</f>
        <v>5</v>
      </c>
    </row>
    <row r="38" ht="7.5" customHeight="1"/>
  </sheetData>
  <sheetProtection/>
  <mergeCells count="41">
    <mergeCell ref="C37:D37"/>
    <mergeCell ref="E7:K7"/>
    <mergeCell ref="E4:F4"/>
    <mergeCell ref="H4:J4"/>
    <mergeCell ref="H10:H11"/>
    <mergeCell ref="J10:J11"/>
    <mergeCell ref="E8:E11"/>
    <mergeCell ref="F8:F11"/>
    <mergeCell ref="G8:G11"/>
    <mergeCell ref="I8:I11"/>
    <mergeCell ref="Y2:AA2"/>
    <mergeCell ref="A7:A11"/>
    <mergeCell ref="C7:C11"/>
    <mergeCell ref="D7:D11"/>
    <mergeCell ref="B7:B11"/>
    <mergeCell ref="L7:P7"/>
    <mergeCell ref="E6:F6"/>
    <mergeCell ref="L6:N6"/>
    <mergeCell ref="Q6:S6"/>
    <mergeCell ref="Q7:U7"/>
    <mergeCell ref="L4:N4"/>
    <mergeCell ref="P4:T4"/>
    <mergeCell ref="V7:AA7"/>
    <mergeCell ref="O10:O11"/>
    <mergeCell ref="R10:R11"/>
    <mergeCell ref="V6:X6"/>
    <mergeCell ref="L8:L11"/>
    <mergeCell ref="N8:N11"/>
    <mergeCell ref="Y8:AA8"/>
    <mergeCell ref="Y9:Y11"/>
    <mergeCell ref="AA9:AA11"/>
    <mergeCell ref="S8:S11"/>
    <mergeCell ref="V8:V11"/>
    <mergeCell ref="K9:K11"/>
    <mergeCell ref="P9:P11"/>
    <mergeCell ref="U9:U11"/>
    <mergeCell ref="X9:X11"/>
    <mergeCell ref="M10:M11"/>
    <mergeCell ref="Q8:Q11"/>
    <mergeCell ref="T10:T11"/>
    <mergeCell ref="W10:W11"/>
  </mergeCells>
  <conditionalFormatting sqref="J12:J32 H12:H32 O12:O32 M12:M32 T12:T32 R12:R32 W12:W32 Z12:Z32 T34:T35 R34:R35 O34:O35 M34:M35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32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2009-12-21T13:24:13Z</cp:lastPrinted>
  <dcterms:created xsi:type="dcterms:W3CDTF">2002-01-07T10:53:07Z</dcterms:created>
  <dcterms:modified xsi:type="dcterms:W3CDTF">2009-12-21T13:24:24Z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-1386982747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-1019174823</vt:i4>
  </property>
  <property fmtid="{D5CDD505-2E9C-101B-9397-08002B2CF9AE}" pid="7" name="_ReviewingToolsShownOnce">
    <vt:lpwstr/>
  </property>
</Properties>
</file>