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583" activeTab="0"/>
  </bookViews>
  <sheets>
    <sheet name="和歌山県４－１" sheetId="1" r:id="rId1"/>
    <sheet name="和歌山県４－２" sheetId="2" r:id="rId2"/>
    <sheet name="和歌山県４－３" sheetId="3" r:id="rId3"/>
    <sheet name="和歌山県４－４" sheetId="4" r:id="rId4"/>
  </sheets>
  <definedNames>
    <definedName name="_xlnm.Print_Titles" localSheetId="0">'和歌山県４－１'!$4:$7</definedName>
    <definedName name="_xlnm.Print_Titles" localSheetId="1">'和歌山県４－２'!$4:$7</definedName>
    <definedName name="_xlnm.Print_Titles" localSheetId="2">'和歌山県４－３'!$4:$7</definedName>
    <definedName name="_xlnm.Print_Titles" localSheetId="3">'和歌山県４－４'!$7:$11</definedName>
  </definedNames>
  <calcPr fullCalcOnLoad="1"/>
</workbook>
</file>

<file path=xl/sharedStrings.xml><?xml version="1.0" encoding="utf-8"?>
<sst xmlns="http://schemas.openxmlformats.org/spreadsheetml/2006/main" count="444" uniqueCount="168">
  <si>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</si>
  <si>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</si>
  <si>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</si>
  <si>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</si>
  <si>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</si>
  <si>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</si>
  <si>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</si>
  <si>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</si>
  <si>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</si>
  <si>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</si>
  <si>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</si>
  <si>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</si>
  <si>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</si>
  <si>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</si>
  <si>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</si>
  <si>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</si>
  <si>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</si>
  <si>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</si>
  <si>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</si>
  <si>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</si>
  <si>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</si>
  <si>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</si>
  <si>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</si>
  <si>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</si>
  <si>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</si>
  <si>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</si>
  <si>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</si>
  <si>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</si>
  <si>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</si>
  <si>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</si>
  <si>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</si>
  <si>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</si>
  <si>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</si>
  <si>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</si>
  <si>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</si>
  <si>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</si>
  <si>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</si>
  <si>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</si>
  <si>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</si>
  <si>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</si>
  <si>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</si>
  <si>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</si>
  <si>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</si>
  <si>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</si>
  <si>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</si>
  <si>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</si>
  <si>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</si>
  <si>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</si>
  <si>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</si>
  <si>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</si>
  <si>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</si>
  <si>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</si>
  <si>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</si>
  <si>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</si>
  <si>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</si>
  <si>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</si>
  <si>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</si>
  <si>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</si>
  <si>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</si>
  <si>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</si>
  <si>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</si>
  <si>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</si>
  <si>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</si>
  <si>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</si>
  <si>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</si>
  <si>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</si>
  <si>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</si>
  <si>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</si>
  <si>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和歌山県</t>
  </si>
  <si>
    <t>和歌山市</t>
  </si>
  <si>
    <t>海南市</t>
  </si>
  <si>
    <t>高野町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</si>
  <si>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</si>
  <si>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</si>
  <si>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</si>
  <si>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</si>
  <si>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</si>
  <si>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</si>
  <si>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</si>
  <si>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</si>
  <si>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</si>
  <si>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</si>
  <si>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</si>
  <si>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</si>
  <si>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</si>
  <si>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</si>
  <si>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</si>
  <si>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</si>
  <si>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</si>
  <si>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</si>
  <si>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</si>
  <si>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</si>
  <si>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</si>
  <si>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</si>
  <si>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</si>
  <si>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</si>
  <si>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</si>
  <si>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</si>
  <si>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男女共生推進センター</t>
  </si>
  <si>
    <t>和歌山市男女共生推進行動計画</t>
  </si>
  <si>
    <t>H12.4～H22.3</t>
  </si>
  <si>
    <t>和歌山市男女共生推進センター</t>
  </si>
  <si>
    <t>みらい</t>
  </si>
  <si>
    <t>640-8226</t>
  </si>
  <si>
    <t>和歌山市小人町２９</t>
  </si>
  <si>
    <t>○</t>
  </si>
  <si>
    <t>人権課</t>
  </si>
  <si>
    <t>H19.4～H24.3</t>
  </si>
  <si>
    <t>海南市男女共同参画基本計画
～かいなん男女いきいきプラン～</t>
  </si>
  <si>
    <t>総務課</t>
  </si>
  <si>
    <t>生涯学習課</t>
  </si>
  <si>
    <t>教育委員会</t>
  </si>
  <si>
    <t>橋本市</t>
  </si>
  <si>
    <t>橋本市</t>
  </si>
  <si>
    <t>橋本市</t>
  </si>
  <si>
    <t>社会教育課</t>
  </si>
  <si>
    <t>はしもと男女共生社会推進行動計画</t>
  </si>
  <si>
    <t>H14.4～H23.3</t>
  </si>
  <si>
    <t>政策調整課</t>
  </si>
  <si>
    <t>紀の川市男女共同参画推進プラン
～きのかわハートフルプラン～</t>
  </si>
  <si>
    <t>H21.4～H25.3</t>
  </si>
  <si>
    <t>市長公室</t>
  </si>
  <si>
    <t>H19.4～H23.3</t>
  </si>
  <si>
    <t>男女共同参画推進室</t>
  </si>
  <si>
    <t>田辺市男女共同参画プラン</t>
  </si>
  <si>
    <t>H19.4～H29.3</t>
  </si>
  <si>
    <t>田辺市男女共同参画センター</t>
  </si>
  <si>
    <t>田辺市湊１６１９－８</t>
  </si>
  <si>
    <t>○</t>
  </si>
  <si>
    <t>企画調整課</t>
  </si>
  <si>
    <t>住民福祉課</t>
  </si>
  <si>
    <t>企画財政課</t>
  </si>
  <si>
    <t>総務政策課</t>
  </si>
  <si>
    <t>人権室</t>
  </si>
  <si>
    <t>有田市男女共同参画プラン</t>
  </si>
  <si>
    <t>H15.3～H25.3</t>
  </si>
  <si>
    <t>住民課</t>
  </si>
  <si>
    <t>有田川町男女共同参画計画
～コンチェルト～</t>
  </si>
  <si>
    <t>H21.4～H26.3</t>
  </si>
  <si>
    <t>教育課</t>
  </si>
  <si>
    <t>御坊市男女共同参画プラン</t>
  </si>
  <si>
    <t>H17.4～H22.3</t>
  </si>
  <si>
    <t>市民課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</si>
  <si>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</si>
  <si>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</si>
  <si>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</si>
  <si>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</si>
  <si>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</si>
  <si>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</si>
  <si>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</si>
  <si>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</si>
  <si>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</si>
  <si>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</si>
  <si>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</si>
  <si>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</si>
  <si>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</si>
  <si>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</si>
  <si>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</si>
  <si>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</si>
  <si>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</si>
  <si>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</si>
  <si>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和歌山県</t>
  </si>
  <si>
    <t>岩出市男女共同参画プラン
”ハーモニープラン～共に歩もう輝く未来へ”</t>
  </si>
  <si>
    <t>(073)
432-4704</t>
  </si>
  <si>
    <t>(0739)
26-4936</t>
  </si>
  <si>
    <t>(0739)
24-8323</t>
  </si>
  <si>
    <t>http://www.city.tanabe.lg.jp/danjo/index.html</t>
  </si>
  <si>
    <t>646-0031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</si>
</sst>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u val="single"/>
      <sz val="4"/>
      <color indexed="12"/>
      <name val="ＭＳ Ｐゴシック"/>
      <family val="3"/>
    </font>
    <font>
      <sz val="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87" fontId="2" fillId="3" borderId="34" xfId="0" applyNumberFormat="1" applyFont="1" applyFill="1" applyBorder="1" applyAlignment="1">
      <alignment vertical="center"/>
    </xf>
    <xf numFmtId="187" fontId="2" fillId="3" borderId="35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6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7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6" xfId="0" applyNumberFormat="1" applyFont="1" applyFill="1" applyBorder="1" applyAlignment="1">
      <alignment vertical="center"/>
    </xf>
    <xf numFmtId="188" fontId="2" fillId="3" borderId="38" xfId="0" applyNumberFormat="1" applyFont="1" applyFill="1" applyBorder="1" applyAlignment="1">
      <alignment vertical="center"/>
    </xf>
    <xf numFmtId="188" fontId="2" fillId="3" borderId="39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9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9" fontId="2" fillId="3" borderId="44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90" fontId="2" fillId="4" borderId="39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5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6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188" fontId="2" fillId="0" borderId="7" xfId="0" applyNumberFormat="1" applyFont="1" applyFill="1" applyBorder="1" applyAlignment="1">
      <alignment vertical="center"/>
    </xf>
    <xf numFmtId="179" fontId="4" fillId="3" borderId="7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13" fillId="2" borderId="8" xfId="16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188" fontId="2" fillId="6" borderId="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9" fontId="2" fillId="3" borderId="31" xfId="0" applyNumberFormat="1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2" borderId="2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6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2" fillId="2" borderId="49" xfId="0" applyFont="1" applyFill="1" applyBorder="1" applyAlignment="1">
      <alignment vertical="distributed" textRotation="255"/>
    </xf>
    <xf numFmtId="0" fontId="2" fillId="2" borderId="50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16" applyFont="1" applyFill="1" applyBorder="1" applyAlignment="1">
      <alignment vertical="center" wrapText="1"/>
    </xf>
    <xf numFmtId="188" fontId="2" fillId="0" borderId="21" xfId="0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distributed" textRotation="255" shrinkToFi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distributed" textRotation="255" shrinkToFit="1"/>
    </xf>
    <xf numFmtId="0" fontId="2" fillId="2" borderId="41" xfId="0" applyFont="1" applyFill="1" applyBorder="1" applyAlignment="1">
      <alignment horizontal="center" vertical="distributed" textRotation="255" shrinkToFi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distributed" textRotation="255"/>
    </xf>
    <xf numFmtId="0" fontId="0" fillId="0" borderId="50" xfId="0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distributed" textRotation="255"/>
    </xf>
    <xf numFmtId="0" fontId="2" fillId="2" borderId="49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0" borderId="56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40" xfId="0" applyFont="1" applyBorder="1" applyAlignment="1">
      <alignment horizontal="center" vertical="distributed" textRotation="255"/>
    </xf>
    <xf numFmtId="0" fontId="2" fillId="2" borderId="58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2" fillId="0" borderId="51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top" textRotation="255" wrapText="1"/>
    </xf>
    <xf numFmtId="0" fontId="4" fillId="2" borderId="60" xfId="0" applyFont="1" applyFill="1" applyBorder="1" applyAlignment="1">
      <alignment horizontal="center" vertical="top" textRotation="255" wrapText="1"/>
    </xf>
    <xf numFmtId="0" fontId="4" fillId="0" borderId="60" xfId="0" applyFont="1" applyBorder="1" applyAlignment="1">
      <alignment horizontal="center" vertical="top" textRotation="255" wrapText="1"/>
    </xf>
    <xf numFmtId="0" fontId="4" fillId="0" borderId="61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40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50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9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40" xfId="0" applyFont="1" applyFill="1" applyBorder="1" applyAlignment="1">
      <alignment horizontal="center" vertical="distributed" textRotation="255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63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26" xfId="0" applyFont="1" applyFill="1" applyBorder="1" applyAlignment="1">
      <alignment vertical="center" textRotation="255"/>
    </xf>
    <xf numFmtId="0" fontId="2" fillId="2" borderId="6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58" fontId="11" fillId="0" borderId="67" xfId="0" applyNumberFormat="1" applyFont="1" applyBorder="1" applyAlignment="1">
      <alignment horizontal="center" vertical="center"/>
    </xf>
    <xf numFmtId="58" fontId="11" fillId="0" borderId="68" xfId="0" applyNumberFormat="1" applyFont="1" applyBorder="1" applyAlignment="1">
      <alignment horizontal="center" vertical="center"/>
    </xf>
    <xf numFmtId="58" fontId="11" fillId="0" borderId="66" xfId="0" applyNumberFormat="1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0" xfId="0" applyFont="1" applyBorder="1" applyAlignment="1">
      <alignment/>
    </xf>
    <xf numFmtId="0" fontId="2" fillId="2" borderId="26" xfId="0" applyFont="1" applyFill="1" applyBorder="1" applyAlignment="1">
      <alignment vertical="center" textRotation="255" wrapText="1"/>
    </xf>
    <xf numFmtId="0" fontId="2" fillId="2" borderId="64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4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88" fontId="2" fillId="0" borderId="14" xfId="0" applyNumberFormat="1" applyFont="1" applyFill="1" applyBorder="1" applyAlignment="1">
      <alignment vertical="center"/>
    </xf>
    <xf numFmtId="189" fontId="2" fillId="3" borderId="36" xfId="0" applyNumberFormat="1" applyFont="1" applyFill="1" applyBorder="1" applyAlignment="1">
      <alignment vertical="center"/>
    </xf>
    <xf numFmtId="187" fontId="2" fillId="2" borderId="14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7" fontId="2" fillId="7" borderId="7" xfId="0" applyNumberFormat="1" applyFont="1" applyFill="1" applyBorder="1" applyAlignment="1">
      <alignment vertical="center"/>
    </xf>
    <xf numFmtId="187" fontId="2" fillId="6" borderId="7" xfId="0" applyNumberFormat="1" applyFont="1" applyFill="1" applyBorder="1" applyAlignment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24" xfId="0" applyNumberFormat="1" applyFont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186" fontId="2" fillId="2" borderId="48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6" fontId="2" fillId="2" borderId="63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7" fontId="2" fillId="2" borderId="48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0" borderId="48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2" fillId="2" borderId="63" xfId="0" applyNumberFormat="1" applyFont="1" applyFill="1" applyBorder="1" applyAlignment="1">
      <alignment vertical="center"/>
    </xf>
    <xf numFmtId="187" fontId="2" fillId="2" borderId="26" xfId="0" applyNumberFormat="1" applyFont="1" applyFill="1" applyBorder="1" applyAlignment="1">
      <alignment vertical="center"/>
    </xf>
    <xf numFmtId="186" fontId="2" fillId="2" borderId="61" xfId="0" applyNumberFormat="1" applyFont="1" applyFill="1" applyBorder="1" applyAlignment="1">
      <alignment vertical="center"/>
    </xf>
    <xf numFmtId="186" fontId="2" fillId="2" borderId="71" xfId="0" applyNumberFormat="1" applyFont="1" applyFill="1" applyBorder="1" applyAlignment="1">
      <alignment vertical="center"/>
    </xf>
    <xf numFmtId="186" fontId="2" fillId="2" borderId="72" xfId="0" applyNumberFormat="1" applyFont="1" applyFill="1" applyBorder="1" applyAlignment="1">
      <alignment vertical="center"/>
    </xf>
    <xf numFmtId="190" fontId="2" fillId="0" borderId="3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>
      <alignment vertical="center"/>
    </xf>
    <xf numFmtId="186" fontId="2" fillId="2" borderId="24" xfId="0" applyNumberFormat="1" applyFont="1" applyFill="1" applyBorder="1" applyAlignment="1">
      <alignment horizontal="center" vertical="center" wrapText="1"/>
    </xf>
    <xf numFmtId="186" fontId="2" fillId="2" borderId="41" xfId="0" applyNumberFormat="1" applyFont="1" applyFill="1" applyBorder="1" applyAlignment="1">
      <alignment horizontal="center" vertical="center" wrapText="1"/>
    </xf>
    <xf numFmtId="186" fontId="2" fillId="2" borderId="3" xfId="0" applyNumberFormat="1" applyFont="1" applyFill="1" applyBorder="1" applyAlignment="1">
      <alignment vertical="center"/>
    </xf>
    <xf numFmtId="186" fontId="0" fillId="2" borderId="1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anabe.lg.jp/danjo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9.375" style="2" customWidth="1"/>
    <col min="4" max="4" width="10.625" style="2" customWidth="1"/>
    <col min="5" max="5" width="18.625" style="2" customWidth="1"/>
    <col min="6" max="9" width="4.125" style="2" customWidth="1"/>
    <col min="10" max="10" width="22.25390625" style="2" customWidth="1"/>
    <col min="11" max="12" width="8.625" style="2" customWidth="1"/>
    <col min="13" max="13" width="4.625" style="2" customWidth="1"/>
    <col min="14" max="14" width="35.625" style="2" customWidth="1"/>
    <col min="15" max="15" width="12.625" style="2" customWidth="1"/>
    <col min="16" max="16" width="4.6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63" t="s">
        <v>68</v>
      </c>
      <c r="P2" s="164"/>
    </row>
    <row r="3" ht="9.75" customHeight="1" thickBot="1"/>
    <row r="4" spans="1:16" s="1" customFormat="1" ht="31.5" customHeight="1">
      <c r="A4" s="185" t="s">
        <v>26</v>
      </c>
      <c r="B4" s="192" t="s">
        <v>63</v>
      </c>
      <c r="C4" s="188" t="s">
        <v>52</v>
      </c>
      <c r="D4" s="160" t="s">
        <v>17</v>
      </c>
      <c r="E4" s="172" t="s">
        <v>53</v>
      </c>
      <c r="F4" s="182" t="s">
        <v>54</v>
      </c>
      <c r="G4" s="175" t="s">
        <v>55</v>
      </c>
      <c r="H4" s="178" t="s">
        <v>62</v>
      </c>
      <c r="I4" s="160" t="s">
        <v>56</v>
      </c>
      <c r="J4" s="167" t="s">
        <v>160</v>
      </c>
      <c r="K4" s="168"/>
      <c r="L4" s="168"/>
      <c r="M4" s="169"/>
      <c r="N4" s="167" t="s">
        <v>65</v>
      </c>
      <c r="O4" s="168"/>
      <c r="P4" s="169"/>
    </row>
    <row r="5" spans="1:16" s="15" customFormat="1" ht="18" customHeight="1">
      <c r="A5" s="186"/>
      <c r="B5" s="193"/>
      <c r="C5" s="189"/>
      <c r="D5" s="190"/>
      <c r="E5" s="173"/>
      <c r="F5" s="183"/>
      <c r="G5" s="176"/>
      <c r="H5" s="179"/>
      <c r="I5" s="165"/>
      <c r="J5" s="170" t="s">
        <v>8</v>
      </c>
      <c r="K5" s="181"/>
      <c r="L5" s="171"/>
      <c r="M5" s="14" t="s">
        <v>9</v>
      </c>
      <c r="N5" s="170" t="s">
        <v>10</v>
      </c>
      <c r="O5" s="171"/>
      <c r="P5" s="14" t="s">
        <v>9</v>
      </c>
    </row>
    <row r="6" spans="1:16" s="15" customFormat="1" ht="18" customHeight="1">
      <c r="A6" s="186"/>
      <c r="B6" s="193"/>
      <c r="C6" s="189"/>
      <c r="D6" s="190"/>
      <c r="E6" s="173"/>
      <c r="F6" s="183"/>
      <c r="G6" s="176"/>
      <c r="H6" s="179"/>
      <c r="I6" s="165"/>
      <c r="J6" s="33"/>
      <c r="K6" s="34"/>
      <c r="L6" s="35"/>
      <c r="M6" s="161" t="s">
        <v>58</v>
      </c>
      <c r="N6" s="18"/>
      <c r="O6" s="32"/>
      <c r="P6" s="319" t="s">
        <v>58</v>
      </c>
    </row>
    <row r="7" spans="1:16" s="1" customFormat="1" ht="51.75" customHeight="1">
      <c r="A7" s="187"/>
      <c r="B7" s="194"/>
      <c r="C7" s="189"/>
      <c r="D7" s="191"/>
      <c r="E7" s="174"/>
      <c r="F7" s="184"/>
      <c r="G7" s="177"/>
      <c r="H7" s="180"/>
      <c r="I7" s="166"/>
      <c r="J7" s="16" t="s">
        <v>57</v>
      </c>
      <c r="K7" s="17" t="s">
        <v>2</v>
      </c>
      <c r="L7" s="17" t="s">
        <v>3</v>
      </c>
      <c r="M7" s="162"/>
      <c r="N7" s="18" t="s">
        <v>59</v>
      </c>
      <c r="O7" s="19" t="s">
        <v>25</v>
      </c>
      <c r="P7" s="320"/>
    </row>
    <row r="8" spans="1:16" ht="12.75" customHeight="1">
      <c r="A8" s="46">
        <v>30</v>
      </c>
      <c r="B8" s="47">
        <v>201</v>
      </c>
      <c r="C8" s="48" t="s">
        <v>68</v>
      </c>
      <c r="D8" s="49" t="s">
        <v>69</v>
      </c>
      <c r="E8" s="48" t="s">
        <v>98</v>
      </c>
      <c r="F8" s="298">
        <v>1</v>
      </c>
      <c r="G8" s="321">
        <v>1</v>
      </c>
      <c r="H8" s="297">
        <v>1</v>
      </c>
      <c r="I8" s="321">
        <v>1</v>
      </c>
      <c r="J8" s="48"/>
      <c r="K8" s="51"/>
      <c r="L8" s="51"/>
      <c r="M8" s="317">
        <v>0</v>
      </c>
      <c r="N8" s="52" t="s">
        <v>99</v>
      </c>
      <c r="O8" s="53" t="s">
        <v>100</v>
      </c>
      <c r="P8" s="321"/>
    </row>
    <row r="9" spans="1:16" ht="27" customHeight="1">
      <c r="A9" s="46">
        <v>30</v>
      </c>
      <c r="B9" s="47">
        <v>202</v>
      </c>
      <c r="C9" s="48" t="s">
        <v>68</v>
      </c>
      <c r="D9" s="49" t="s">
        <v>70</v>
      </c>
      <c r="E9" s="48" t="s">
        <v>106</v>
      </c>
      <c r="F9" s="298">
        <v>1</v>
      </c>
      <c r="G9" s="321">
        <v>2</v>
      </c>
      <c r="H9" s="297">
        <v>1</v>
      </c>
      <c r="I9" s="321">
        <v>1</v>
      </c>
      <c r="J9" s="48"/>
      <c r="K9" s="51"/>
      <c r="L9" s="51"/>
      <c r="M9" s="317">
        <v>0</v>
      </c>
      <c r="N9" s="124" t="s">
        <v>108</v>
      </c>
      <c r="O9" s="53" t="s">
        <v>107</v>
      </c>
      <c r="P9" s="321"/>
    </row>
    <row r="10" spans="1:16" ht="25.5" customHeight="1">
      <c r="A10" s="46">
        <v>30</v>
      </c>
      <c r="B10" s="47">
        <v>203</v>
      </c>
      <c r="C10" s="54" t="s">
        <v>68</v>
      </c>
      <c r="D10" s="50" t="s">
        <v>112</v>
      </c>
      <c r="E10" s="48" t="s">
        <v>115</v>
      </c>
      <c r="F10" s="298">
        <v>2</v>
      </c>
      <c r="G10" s="321">
        <v>2</v>
      </c>
      <c r="H10" s="297">
        <v>1</v>
      </c>
      <c r="I10" s="321">
        <v>0</v>
      </c>
      <c r="J10" s="48"/>
      <c r="K10" s="55"/>
      <c r="L10" s="55"/>
      <c r="M10" s="317">
        <v>0</v>
      </c>
      <c r="N10" s="124" t="s">
        <v>116</v>
      </c>
      <c r="O10" s="55" t="s">
        <v>117</v>
      </c>
      <c r="P10" s="321"/>
    </row>
    <row r="11" spans="1:16" ht="12.75" customHeight="1">
      <c r="A11" s="46">
        <v>30</v>
      </c>
      <c r="B11" s="47">
        <v>204</v>
      </c>
      <c r="C11" s="54" t="s">
        <v>68</v>
      </c>
      <c r="D11" s="50" t="s">
        <v>72</v>
      </c>
      <c r="E11" s="48" t="s">
        <v>133</v>
      </c>
      <c r="F11" s="298">
        <v>1</v>
      </c>
      <c r="G11" s="321">
        <v>2</v>
      </c>
      <c r="H11" s="297">
        <v>1</v>
      </c>
      <c r="I11" s="321">
        <v>1</v>
      </c>
      <c r="J11" s="48"/>
      <c r="K11" s="55"/>
      <c r="L11" s="55"/>
      <c r="M11" s="317">
        <v>0</v>
      </c>
      <c r="N11" s="48" t="s">
        <v>134</v>
      </c>
      <c r="O11" s="55" t="s">
        <v>135</v>
      </c>
      <c r="P11" s="321"/>
    </row>
    <row r="12" spans="1:16" ht="12.75" customHeight="1">
      <c r="A12" s="46">
        <v>30</v>
      </c>
      <c r="B12" s="47">
        <v>205</v>
      </c>
      <c r="C12" s="54" t="s">
        <v>68</v>
      </c>
      <c r="D12" s="50" t="s">
        <v>73</v>
      </c>
      <c r="E12" s="133" t="s">
        <v>142</v>
      </c>
      <c r="F12" s="298">
        <v>1</v>
      </c>
      <c r="G12" s="321">
        <v>2</v>
      </c>
      <c r="H12" s="297">
        <v>0</v>
      </c>
      <c r="I12" s="321">
        <v>0</v>
      </c>
      <c r="J12" s="48"/>
      <c r="K12" s="55"/>
      <c r="L12" s="55"/>
      <c r="M12" s="317">
        <v>0</v>
      </c>
      <c r="N12" s="48" t="s">
        <v>140</v>
      </c>
      <c r="O12" s="55" t="s">
        <v>141</v>
      </c>
      <c r="P12" s="321"/>
    </row>
    <row r="13" spans="1:16" ht="12.75" customHeight="1">
      <c r="A13" s="46">
        <v>30</v>
      </c>
      <c r="B13" s="47">
        <v>206</v>
      </c>
      <c r="C13" s="54" t="s">
        <v>68</v>
      </c>
      <c r="D13" s="50" t="s">
        <v>74</v>
      </c>
      <c r="E13" s="48" t="s">
        <v>123</v>
      </c>
      <c r="F13" s="298">
        <v>1</v>
      </c>
      <c r="G13" s="321">
        <v>1</v>
      </c>
      <c r="H13" s="297">
        <v>1</v>
      </c>
      <c r="I13" s="321">
        <v>1</v>
      </c>
      <c r="J13" s="48"/>
      <c r="K13" s="55"/>
      <c r="L13" s="55"/>
      <c r="M13" s="317">
        <v>0</v>
      </c>
      <c r="N13" s="48" t="s">
        <v>124</v>
      </c>
      <c r="O13" s="55" t="s">
        <v>125</v>
      </c>
      <c r="P13" s="321"/>
    </row>
    <row r="14" spans="1:16" ht="12.75" customHeight="1">
      <c r="A14" s="46">
        <v>30</v>
      </c>
      <c r="B14" s="47">
        <v>207</v>
      </c>
      <c r="C14" s="54" t="s">
        <v>68</v>
      </c>
      <c r="D14" s="50" t="s">
        <v>75</v>
      </c>
      <c r="E14" s="48" t="s">
        <v>129</v>
      </c>
      <c r="F14" s="298">
        <v>1</v>
      </c>
      <c r="G14" s="321">
        <v>2</v>
      </c>
      <c r="H14" s="297">
        <v>0</v>
      </c>
      <c r="I14" s="321">
        <v>0</v>
      </c>
      <c r="J14" s="48"/>
      <c r="K14" s="55"/>
      <c r="L14" s="55"/>
      <c r="M14" s="317">
        <v>0</v>
      </c>
      <c r="N14" s="48"/>
      <c r="O14" s="55"/>
      <c r="P14" s="321">
        <v>1</v>
      </c>
    </row>
    <row r="15" spans="1:16" ht="27" customHeight="1">
      <c r="A15" s="46">
        <v>30</v>
      </c>
      <c r="B15" s="47">
        <v>208</v>
      </c>
      <c r="C15" s="54" t="s">
        <v>68</v>
      </c>
      <c r="D15" s="50" t="s">
        <v>76</v>
      </c>
      <c r="E15" s="48" t="s">
        <v>118</v>
      </c>
      <c r="F15" s="298">
        <v>1</v>
      </c>
      <c r="G15" s="321">
        <v>2</v>
      </c>
      <c r="H15" s="297">
        <v>1</v>
      </c>
      <c r="I15" s="321">
        <v>1</v>
      </c>
      <c r="J15" s="48"/>
      <c r="K15" s="55"/>
      <c r="L15" s="55"/>
      <c r="M15" s="317">
        <v>0</v>
      </c>
      <c r="N15" s="128" t="s">
        <v>119</v>
      </c>
      <c r="O15" s="55" t="s">
        <v>120</v>
      </c>
      <c r="P15" s="321"/>
    </row>
    <row r="16" spans="1:16" ht="27" customHeight="1">
      <c r="A16" s="46">
        <v>30</v>
      </c>
      <c r="B16" s="47">
        <v>209</v>
      </c>
      <c r="C16" s="54" t="s">
        <v>68</v>
      </c>
      <c r="D16" s="50" t="s">
        <v>77</v>
      </c>
      <c r="E16" s="48" t="s">
        <v>121</v>
      </c>
      <c r="F16" s="298">
        <v>1</v>
      </c>
      <c r="G16" s="321">
        <v>2</v>
      </c>
      <c r="H16" s="297">
        <v>0</v>
      </c>
      <c r="I16" s="321">
        <v>0</v>
      </c>
      <c r="J16" s="48"/>
      <c r="K16" s="55"/>
      <c r="L16" s="55"/>
      <c r="M16" s="317">
        <v>0</v>
      </c>
      <c r="N16" s="128" t="s">
        <v>162</v>
      </c>
      <c r="O16" s="55" t="s">
        <v>122</v>
      </c>
      <c r="P16" s="321"/>
    </row>
    <row r="17" spans="1:16" ht="12.75" customHeight="1">
      <c r="A17" s="46">
        <v>30</v>
      </c>
      <c r="B17" s="47">
        <v>304</v>
      </c>
      <c r="C17" s="54" t="s">
        <v>68</v>
      </c>
      <c r="D17" s="50" t="s">
        <v>78</v>
      </c>
      <c r="E17" s="48" t="s">
        <v>109</v>
      </c>
      <c r="F17" s="298">
        <v>1</v>
      </c>
      <c r="G17" s="321">
        <v>2</v>
      </c>
      <c r="H17" s="297">
        <v>1</v>
      </c>
      <c r="I17" s="321">
        <v>0</v>
      </c>
      <c r="J17" s="48"/>
      <c r="K17" s="55"/>
      <c r="L17" s="55"/>
      <c r="M17" s="317">
        <v>0</v>
      </c>
      <c r="N17" s="48"/>
      <c r="O17" s="55"/>
      <c r="P17" s="321">
        <v>1</v>
      </c>
    </row>
    <row r="18" spans="1:16" ht="12.75" customHeight="1">
      <c r="A18" s="46">
        <v>30</v>
      </c>
      <c r="B18" s="47">
        <v>341</v>
      </c>
      <c r="C18" s="54" t="s">
        <v>68</v>
      </c>
      <c r="D18" s="50" t="s">
        <v>79</v>
      </c>
      <c r="E18" s="48" t="s">
        <v>110</v>
      </c>
      <c r="F18" s="298">
        <v>2</v>
      </c>
      <c r="G18" s="321">
        <v>2</v>
      </c>
      <c r="H18" s="297">
        <v>0</v>
      </c>
      <c r="I18" s="321">
        <v>0</v>
      </c>
      <c r="J18" s="48"/>
      <c r="K18" s="55"/>
      <c r="L18" s="55"/>
      <c r="M18" s="317">
        <v>0</v>
      </c>
      <c r="N18" s="48"/>
      <c r="O18" s="55"/>
      <c r="P18" s="321">
        <v>0</v>
      </c>
    </row>
    <row r="19" spans="1:16" ht="12.75" customHeight="1">
      <c r="A19" s="46">
        <v>30</v>
      </c>
      <c r="B19" s="47">
        <v>343</v>
      </c>
      <c r="C19" s="54" t="s">
        <v>68</v>
      </c>
      <c r="D19" s="50" t="s">
        <v>80</v>
      </c>
      <c r="E19" s="48" t="s">
        <v>111</v>
      </c>
      <c r="F19" s="298">
        <v>2</v>
      </c>
      <c r="G19" s="321">
        <v>2</v>
      </c>
      <c r="H19" s="297">
        <v>0</v>
      </c>
      <c r="I19" s="321">
        <v>0</v>
      </c>
      <c r="J19" s="48"/>
      <c r="K19" s="55"/>
      <c r="L19" s="55"/>
      <c r="M19" s="317">
        <v>0</v>
      </c>
      <c r="N19" s="48"/>
      <c r="O19" s="55"/>
      <c r="P19" s="321">
        <v>0</v>
      </c>
    </row>
    <row r="20" spans="1:16" ht="12.75" customHeight="1">
      <c r="A20" s="46">
        <v>30</v>
      </c>
      <c r="B20" s="47">
        <v>344</v>
      </c>
      <c r="C20" s="54" t="s">
        <v>68</v>
      </c>
      <c r="D20" s="50" t="s">
        <v>71</v>
      </c>
      <c r="E20" s="48" t="s">
        <v>111</v>
      </c>
      <c r="F20" s="298">
        <v>2</v>
      </c>
      <c r="G20" s="321">
        <v>2</v>
      </c>
      <c r="H20" s="297">
        <v>0</v>
      </c>
      <c r="I20" s="321">
        <v>0</v>
      </c>
      <c r="J20" s="48"/>
      <c r="K20" s="55"/>
      <c r="L20" s="55"/>
      <c r="M20" s="317">
        <v>0</v>
      </c>
      <c r="N20" s="48"/>
      <c r="O20" s="55"/>
      <c r="P20" s="321">
        <v>1</v>
      </c>
    </row>
    <row r="21" spans="1:16" ht="12.75" customHeight="1">
      <c r="A21" s="46">
        <v>30</v>
      </c>
      <c r="B21" s="47">
        <v>361</v>
      </c>
      <c r="C21" s="54" t="s">
        <v>68</v>
      </c>
      <c r="D21" s="50" t="s">
        <v>81</v>
      </c>
      <c r="E21" s="48" t="s">
        <v>109</v>
      </c>
      <c r="F21" s="298">
        <v>1</v>
      </c>
      <c r="G21" s="321">
        <v>2</v>
      </c>
      <c r="H21" s="297">
        <v>0</v>
      </c>
      <c r="I21" s="321">
        <v>0</v>
      </c>
      <c r="J21" s="48"/>
      <c r="K21" s="55"/>
      <c r="L21" s="55"/>
      <c r="M21" s="317">
        <v>0</v>
      </c>
      <c r="N21" s="48"/>
      <c r="O21" s="55"/>
      <c r="P21" s="321">
        <v>1</v>
      </c>
    </row>
    <row r="22" spans="1:16" ht="12.75" customHeight="1">
      <c r="A22" s="46">
        <v>30</v>
      </c>
      <c r="B22" s="47">
        <v>362</v>
      </c>
      <c r="C22" s="54" t="s">
        <v>68</v>
      </c>
      <c r="D22" s="50" t="s">
        <v>82</v>
      </c>
      <c r="E22" s="48" t="s">
        <v>132</v>
      </c>
      <c r="F22" s="298">
        <v>1</v>
      </c>
      <c r="G22" s="321">
        <v>2</v>
      </c>
      <c r="H22" s="297">
        <v>0</v>
      </c>
      <c r="I22" s="321">
        <v>0</v>
      </c>
      <c r="J22" s="48"/>
      <c r="K22" s="55"/>
      <c r="L22" s="55"/>
      <c r="M22" s="317">
        <v>0</v>
      </c>
      <c r="N22" s="48"/>
      <c r="O22" s="55"/>
      <c r="P22" s="321">
        <v>0</v>
      </c>
    </row>
    <row r="23" spans="1:16" ht="25.5" customHeight="1">
      <c r="A23" s="46">
        <v>30</v>
      </c>
      <c r="B23" s="47">
        <v>366</v>
      </c>
      <c r="C23" s="54" t="s">
        <v>68</v>
      </c>
      <c r="D23" s="50" t="s">
        <v>83</v>
      </c>
      <c r="E23" s="48" t="s">
        <v>136</v>
      </c>
      <c r="F23" s="298">
        <v>1</v>
      </c>
      <c r="G23" s="321">
        <v>2</v>
      </c>
      <c r="H23" s="297">
        <v>0</v>
      </c>
      <c r="I23" s="321">
        <v>1</v>
      </c>
      <c r="J23" s="48"/>
      <c r="K23" s="55"/>
      <c r="L23" s="55"/>
      <c r="M23" s="317">
        <v>2</v>
      </c>
      <c r="N23" s="128" t="s">
        <v>137</v>
      </c>
      <c r="O23" s="55" t="s">
        <v>138</v>
      </c>
      <c r="P23" s="321"/>
    </row>
    <row r="24" spans="1:16" ht="12.75" customHeight="1">
      <c r="A24" s="46">
        <v>30</v>
      </c>
      <c r="B24" s="47">
        <v>381</v>
      </c>
      <c r="C24" s="54" t="s">
        <v>68</v>
      </c>
      <c r="D24" s="50" t="s">
        <v>84</v>
      </c>
      <c r="E24" s="48" t="s">
        <v>132</v>
      </c>
      <c r="F24" s="298">
        <v>1</v>
      </c>
      <c r="G24" s="321">
        <v>2</v>
      </c>
      <c r="H24" s="297">
        <v>0</v>
      </c>
      <c r="I24" s="321">
        <v>0</v>
      </c>
      <c r="J24" s="48"/>
      <c r="K24" s="55"/>
      <c r="L24" s="55"/>
      <c r="M24" s="317">
        <v>0</v>
      </c>
      <c r="N24" s="48"/>
      <c r="O24" s="55"/>
      <c r="P24" s="321">
        <v>0</v>
      </c>
    </row>
    <row r="25" spans="1:16" ht="12.75" customHeight="1">
      <c r="A25" s="46">
        <v>30</v>
      </c>
      <c r="B25" s="47">
        <v>382</v>
      </c>
      <c r="C25" s="54" t="s">
        <v>68</v>
      </c>
      <c r="D25" s="50" t="s">
        <v>85</v>
      </c>
      <c r="E25" s="48" t="s">
        <v>130</v>
      </c>
      <c r="F25" s="298">
        <v>1</v>
      </c>
      <c r="G25" s="321">
        <v>2</v>
      </c>
      <c r="H25" s="297">
        <v>0</v>
      </c>
      <c r="I25" s="321">
        <v>0</v>
      </c>
      <c r="J25" s="48"/>
      <c r="K25" s="55"/>
      <c r="L25" s="55"/>
      <c r="M25" s="317">
        <v>0</v>
      </c>
      <c r="N25" s="48"/>
      <c r="O25" s="55"/>
      <c r="P25" s="321">
        <v>1</v>
      </c>
    </row>
    <row r="26" spans="1:16" ht="12.75" customHeight="1">
      <c r="A26" s="46">
        <v>30</v>
      </c>
      <c r="B26" s="47">
        <v>383</v>
      </c>
      <c r="C26" s="54" t="s">
        <v>68</v>
      </c>
      <c r="D26" s="50" t="s">
        <v>86</v>
      </c>
      <c r="E26" s="48" t="s">
        <v>130</v>
      </c>
      <c r="F26" s="298">
        <v>1</v>
      </c>
      <c r="G26" s="321">
        <v>2</v>
      </c>
      <c r="H26" s="297">
        <v>0</v>
      </c>
      <c r="I26" s="321">
        <v>0</v>
      </c>
      <c r="J26" s="48"/>
      <c r="K26" s="55"/>
      <c r="L26" s="55"/>
      <c r="M26" s="317">
        <v>0</v>
      </c>
      <c r="N26" s="48"/>
      <c r="O26" s="55"/>
      <c r="P26" s="321">
        <v>0</v>
      </c>
    </row>
    <row r="27" spans="1:16" ht="12.75" customHeight="1">
      <c r="A27" s="46">
        <v>30</v>
      </c>
      <c r="B27" s="47">
        <v>390</v>
      </c>
      <c r="C27" s="54" t="s">
        <v>68</v>
      </c>
      <c r="D27" s="50" t="s">
        <v>87</v>
      </c>
      <c r="E27" s="48" t="s">
        <v>139</v>
      </c>
      <c r="F27" s="298">
        <v>2</v>
      </c>
      <c r="G27" s="321">
        <v>2</v>
      </c>
      <c r="H27" s="297">
        <v>0</v>
      </c>
      <c r="I27" s="321">
        <v>0</v>
      </c>
      <c r="J27" s="48"/>
      <c r="K27" s="55"/>
      <c r="L27" s="55"/>
      <c r="M27" s="317">
        <v>0</v>
      </c>
      <c r="N27" s="48"/>
      <c r="O27" s="55"/>
      <c r="P27" s="321">
        <v>0</v>
      </c>
    </row>
    <row r="28" spans="1:16" ht="12.75" customHeight="1">
      <c r="A28" s="46">
        <v>30</v>
      </c>
      <c r="B28" s="47">
        <v>391</v>
      </c>
      <c r="C28" s="54" t="s">
        <v>68</v>
      </c>
      <c r="D28" s="50" t="s">
        <v>88</v>
      </c>
      <c r="E28" s="48" t="s">
        <v>109</v>
      </c>
      <c r="F28" s="298">
        <v>1</v>
      </c>
      <c r="G28" s="321">
        <v>2</v>
      </c>
      <c r="H28" s="297">
        <v>0</v>
      </c>
      <c r="I28" s="321">
        <v>0</v>
      </c>
      <c r="J28" s="48"/>
      <c r="K28" s="55"/>
      <c r="L28" s="55"/>
      <c r="M28" s="317">
        <v>0</v>
      </c>
      <c r="N28" s="48"/>
      <c r="O28" s="55"/>
      <c r="P28" s="321">
        <v>0</v>
      </c>
    </row>
    <row r="29" spans="1:16" ht="12.75" customHeight="1">
      <c r="A29" s="46">
        <v>30</v>
      </c>
      <c r="B29" s="47">
        <v>392</v>
      </c>
      <c r="C29" s="54" t="s">
        <v>68</v>
      </c>
      <c r="D29" s="50" t="s">
        <v>89</v>
      </c>
      <c r="E29" s="48" t="s">
        <v>139</v>
      </c>
      <c r="F29" s="298">
        <v>2</v>
      </c>
      <c r="G29" s="321">
        <v>2</v>
      </c>
      <c r="H29" s="297">
        <v>0</v>
      </c>
      <c r="I29" s="321">
        <v>0</v>
      </c>
      <c r="J29" s="48"/>
      <c r="K29" s="55"/>
      <c r="L29" s="55"/>
      <c r="M29" s="317">
        <v>0</v>
      </c>
      <c r="N29" s="48"/>
      <c r="O29" s="55"/>
      <c r="P29" s="321">
        <v>1</v>
      </c>
    </row>
    <row r="30" spans="1:16" ht="12.75" customHeight="1">
      <c r="A30" s="46">
        <v>30</v>
      </c>
      <c r="B30" s="47">
        <v>401</v>
      </c>
      <c r="C30" s="54" t="s">
        <v>68</v>
      </c>
      <c r="D30" s="50" t="s">
        <v>90</v>
      </c>
      <c r="E30" s="48" t="s">
        <v>109</v>
      </c>
      <c r="F30" s="298">
        <v>1</v>
      </c>
      <c r="G30" s="321">
        <v>2</v>
      </c>
      <c r="H30" s="297">
        <v>0</v>
      </c>
      <c r="I30" s="321">
        <v>0</v>
      </c>
      <c r="J30" s="48"/>
      <c r="K30" s="55"/>
      <c r="L30" s="55"/>
      <c r="M30" s="317">
        <v>0</v>
      </c>
      <c r="N30" s="48"/>
      <c r="O30" s="55"/>
      <c r="P30" s="321">
        <v>0</v>
      </c>
    </row>
    <row r="31" spans="1:16" ht="12.75" customHeight="1">
      <c r="A31" s="46">
        <v>30</v>
      </c>
      <c r="B31" s="47">
        <v>404</v>
      </c>
      <c r="C31" s="54" t="s">
        <v>68</v>
      </c>
      <c r="D31" s="50" t="s">
        <v>91</v>
      </c>
      <c r="E31" s="48" t="s">
        <v>132</v>
      </c>
      <c r="F31" s="298">
        <v>1</v>
      </c>
      <c r="G31" s="321">
        <v>2</v>
      </c>
      <c r="H31" s="297">
        <v>1</v>
      </c>
      <c r="I31" s="321">
        <v>1</v>
      </c>
      <c r="J31" s="48"/>
      <c r="K31" s="55"/>
      <c r="L31" s="55"/>
      <c r="M31" s="317">
        <v>0</v>
      </c>
      <c r="N31" s="48"/>
      <c r="O31" s="55"/>
      <c r="P31" s="321">
        <v>1</v>
      </c>
    </row>
    <row r="32" spans="1:16" ht="12.75" customHeight="1">
      <c r="A32" s="46">
        <v>30</v>
      </c>
      <c r="B32" s="47">
        <v>406</v>
      </c>
      <c r="C32" s="54" t="s">
        <v>68</v>
      </c>
      <c r="D32" s="50" t="s">
        <v>92</v>
      </c>
      <c r="E32" s="48" t="s">
        <v>109</v>
      </c>
      <c r="F32" s="298">
        <v>1</v>
      </c>
      <c r="G32" s="321">
        <v>2</v>
      </c>
      <c r="H32" s="297">
        <v>0</v>
      </c>
      <c r="I32" s="321">
        <v>0</v>
      </c>
      <c r="J32" s="48"/>
      <c r="K32" s="55"/>
      <c r="L32" s="55"/>
      <c r="M32" s="317">
        <v>0</v>
      </c>
      <c r="N32" s="48"/>
      <c r="O32" s="55"/>
      <c r="P32" s="321">
        <v>1</v>
      </c>
    </row>
    <row r="33" spans="1:16" ht="12.75" customHeight="1">
      <c r="A33" s="46">
        <v>30</v>
      </c>
      <c r="B33" s="47">
        <v>421</v>
      </c>
      <c r="C33" s="54" t="s">
        <v>68</v>
      </c>
      <c r="D33" s="50" t="s">
        <v>93</v>
      </c>
      <c r="E33" s="48" t="s">
        <v>109</v>
      </c>
      <c r="F33" s="298">
        <v>1</v>
      </c>
      <c r="G33" s="321">
        <v>2</v>
      </c>
      <c r="H33" s="297">
        <v>0</v>
      </c>
      <c r="I33" s="321">
        <v>0</v>
      </c>
      <c r="J33" s="48"/>
      <c r="K33" s="55"/>
      <c r="L33" s="55"/>
      <c r="M33" s="317">
        <v>0</v>
      </c>
      <c r="N33" s="48"/>
      <c r="O33" s="55"/>
      <c r="P33" s="321">
        <v>0</v>
      </c>
    </row>
    <row r="34" spans="1:16" ht="12.75" customHeight="1">
      <c r="A34" s="46">
        <v>30</v>
      </c>
      <c r="B34" s="47">
        <v>422</v>
      </c>
      <c r="C34" s="54" t="s">
        <v>68</v>
      </c>
      <c r="D34" s="50" t="s">
        <v>94</v>
      </c>
      <c r="E34" s="48" t="s">
        <v>109</v>
      </c>
      <c r="F34" s="298">
        <v>1</v>
      </c>
      <c r="G34" s="321">
        <v>2</v>
      </c>
      <c r="H34" s="297">
        <v>0</v>
      </c>
      <c r="I34" s="321">
        <v>0</v>
      </c>
      <c r="J34" s="48"/>
      <c r="K34" s="55"/>
      <c r="L34" s="55"/>
      <c r="M34" s="317">
        <v>0</v>
      </c>
      <c r="N34" s="48"/>
      <c r="O34" s="55"/>
      <c r="P34" s="321">
        <v>0</v>
      </c>
    </row>
    <row r="35" spans="1:16" ht="12.75" customHeight="1">
      <c r="A35" s="46">
        <v>30</v>
      </c>
      <c r="B35" s="47">
        <v>424</v>
      </c>
      <c r="C35" s="54" t="s">
        <v>68</v>
      </c>
      <c r="D35" s="50" t="s">
        <v>95</v>
      </c>
      <c r="E35" s="48" t="s">
        <v>130</v>
      </c>
      <c r="F35" s="298">
        <v>1</v>
      </c>
      <c r="G35" s="321">
        <v>2</v>
      </c>
      <c r="H35" s="297">
        <v>0</v>
      </c>
      <c r="I35" s="321">
        <v>0</v>
      </c>
      <c r="J35" s="48"/>
      <c r="K35" s="55"/>
      <c r="L35" s="55"/>
      <c r="M35" s="317">
        <v>0</v>
      </c>
      <c r="N35" s="48"/>
      <c r="O35" s="55"/>
      <c r="P35" s="321">
        <v>0</v>
      </c>
    </row>
    <row r="36" spans="1:16" ht="12.75" customHeight="1">
      <c r="A36" s="46">
        <v>30</v>
      </c>
      <c r="B36" s="47">
        <v>427</v>
      </c>
      <c r="C36" s="54" t="s">
        <v>68</v>
      </c>
      <c r="D36" s="50" t="s">
        <v>96</v>
      </c>
      <c r="E36" s="48" t="s">
        <v>111</v>
      </c>
      <c r="F36" s="298">
        <v>2</v>
      </c>
      <c r="G36" s="321">
        <v>2</v>
      </c>
      <c r="H36" s="297">
        <v>0</v>
      </c>
      <c r="I36" s="321">
        <v>0</v>
      </c>
      <c r="J36" s="48"/>
      <c r="K36" s="55"/>
      <c r="L36" s="55"/>
      <c r="M36" s="317">
        <v>0</v>
      </c>
      <c r="N36" s="48"/>
      <c r="O36" s="55"/>
      <c r="P36" s="321">
        <v>0</v>
      </c>
    </row>
    <row r="37" spans="1:16" ht="12.75" customHeight="1" thickBot="1">
      <c r="A37" s="46">
        <v>30</v>
      </c>
      <c r="B37" s="47">
        <v>428</v>
      </c>
      <c r="C37" s="54" t="s">
        <v>68</v>
      </c>
      <c r="D37" s="50" t="s">
        <v>97</v>
      </c>
      <c r="E37" s="48" t="s">
        <v>131</v>
      </c>
      <c r="F37" s="298">
        <v>1</v>
      </c>
      <c r="G37" s="321">
        <v>2</v>
      </c>
      <c r="H37" s="297">
        <v>0</v>
      </c>
      <c r="I37" s="321">
        <v>0</v>
      </c>
      <c r="J37" s="48"/>
      <c r="K37" s="55"/>
      <c r="L37" s="55"/>
      <c r="M37" s="317">
        <v>2</v>
      </c>
      <c r="N37" s="48"/>
      <c r="O37" s="55"/>
      <c r="P37" s="321">
        <v>0</v>
      </c>
    </row>
    <row r="38" spans="1:22" s="13" customFormat="1" ht="18.75" customHeight="1" thickBot="1">
      <c r="A38" s="37"/>
      <c r="B38" s="38"/>
      <c r="C38" s="158" t="s">
        <v>4</v>
      </c>
      <c r="D38" s="159"/>
      <c r="E38" s="39"/>
      <c r="F38" s="40"/>
      <c r="G38" s="41"/>
      <c r="H38" s="42">
        <f>SUM(H8:H37)</f>
        <v>8</v>
      </c>
      <c r="I38" s="43">
        <f>SUM(I8:I37)</f>
        <v>7</v>
      </c>
      <c r="J38" s="42">
        <f>COUNTA(J8:J37)</f>
        <v>0</v>
      </c>
      <c r="K38" s="44"/>
      <c r="L38" s="44"/>
      <c r="M38" s="318"/>
      <c r="N38" s="42">
        <f>COUNTA(N8:N37)</f>
        <v>9</v>
      </c>
      <c r="O38" s="45"/>
      <c r="P38" s="322"/>
      <c r="Q38" s="12"/>
      <c r="R38" s="12"/>
      <c r="S38" s="12"/>
      <c r="T38" s="12"/>
      <c r="U38" s="12"/>
      <c r="V38" s="12"/>
    </row>
    <row r="39" ht="18.75" customHeight="1"/>
  </sheetData>
  <mergeCells count="17">
    <mergeCell ref="H4:H7"/>
    <mergeCell ref="J5:L5"/>
    <mergeCell ref="F4:F7"/>
    <mergeCell ref="A4:A7"/>
    <mergeCell ref="C4:C7"/>
    <mergeCell ref="D4:D7"/>
    <mergeCell ref="B4:B7"/>
    <mergeCell ref="M6:M7"/>
    <mergeCell ref="P6:P7"/>
    <mergeCell ref="O2:P2"/>
    <mergeCell ref="C38:D38"/>
    <mergeCell ref="I4:I7"/>
    <mergeCell ref="J4:M4"/>
    <mergeCell ref="N4:P4"/>
    <mergeCell ref="N5:O5"/>
    <mergeCell ref="E4:E7"/>
    <mergeCell ref="G4:G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625" style="2" customWidth="1"/>
    <col min="4" max="4" width="9.625" style="2" customWidth="1"/>
    <col min="5" max="5" width="19.50390625" style="2" customWidth="1"/>
    <col min="6" max="6" width="8.625" style="2" customWidth="1"/>
    <col min="7" max="7" width="8.375" style="2" customWidth="1"/>
    <col min="8" max="8" width="19.625" style="2" customWidth="1"/>
    <col min="9" max="10" width="8.625" style="2" customWidth="1"/>
    <col min="11" max="11" width="16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163" t="s">
        <v>161</v>
      </c>
      <c r="T2" s="195"/>
      <c r="U2" s="164"/>
    </row>
    <row r="3" ht="12.75" thickBot="1"/>
    <row r="4" spans="1:21" s="1" customFormat="1" ht="19.5" customHeight="1">
      <c r="A4" s="185" t="s">
        <v>26</v>
      </c>
      <c r="B4" s="192" t="s">
        <v>63</v>
      </c>
      <c r="C4" s="188" t="s">
        <v>52</v>
      </c>
      <c r="D4" s="160" t="s">
        <v>17</v>
      </c>
      <c r="E4" s="167" t="s">
        <v>64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196" t="s">
        <v>157</v>
      </c>
    </row>
    <row r="5" spans="1:21" s="1" customFormat="1" ht="19.5" customHeight="1">
      <c r="A5" s="186"/>
      <c r="B5" s="193"/>
      <c r="C5" s="189"/>
      <c r="D5" s="190"/>
      <c r="E5" s="25"/>
      <c r="F5" s="23"/>
      <c r="G5" s="26"/>
      <c r="H5" s="26"/>
      <c r="I5" s="26"/>
      <c r="J5" s="26"/>
      <c r="K5" s="26"/>
      <c r="L5" s="170" t="s">
        <v>60</v>
      </c>
      <c r="M5" s="181"/>
      <c r="N5" s="181"/>
      <c r="O5" s="181"/>
      <c r="P5" s="181"/>
      <c r="Q5" s="181"/>
      <c r="R5" s="181"/>
      <c r="S5" s="181"/>
      <c r="T5" s="206"/>
      <c r="U5" s="197"/>
    </row>
    <row r="6" spans="1:21" s="1" customFormat="1" ht="19.5" customHeight="1">
      <c r="A6" s="186"/>
      <c r="B6" s="193"/>
      <c r="C6" s="189"/>
      <c r="D6" s="190"/>
      <c r="E6" s="200" t="s">
        <v>32</v>
      </c>
      <c r="F6" s="20"/>
      <c r="G6" s="207" t="s">
        <v>31</v>
      </c>
      <c r="H6" s="207"/>
      <c r="I6" s="207"/>
      <c r="J6" s="202"/>
      <c r="K6" s="202"/>
      <c r="L6" s="208" t="s">
        <v>37</v>
      </c>
      <c r="M6" s="203"/>
      <c r="N6" s="204"/>
      <c r="O6" s="202" t="s">
        <v>38</v>
      </c>
      <c r="P6" s="203"/>
      <c r="Q6" s="204"/>
      <c r="R6" s="202" t="s">
        <v>39</v>
      </c>
      <c r="S6" s="203"/>
      <c r="T6" s="205"/>
      <c r="U6" s="198"/>
    </row>
    <row r="7" spans="1:21" ht="60" customHeight="1">
      <c r="A7" s="187"/>
      <c r="B7" s="194"/>
      <c r="C7" s="189"/>
      <c r="D7" s="191"/>
      <c r="E7" s="201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158</v>
      </c>
      <c r="L7" s="149" t="s">
        <v>67</v>
      </c>
      <c r="M7" s="150" t="s">
        <v>159</v>
      </c>
      <c r="N7" s="151" t="s">
        <v>33</v>
      </c>
      <c r="O7" s="152" t="s">
        <v>67</v>
      </c>
      <c r="P7" s="150" t="s">
        <v>159</v>
      </c>
      <c r="Q7" s="153" t="s">
        <v>33</v>
      </c>
      <c r="R7" s="151" t="s">
        <v>67</v>
      </c>
      <c r="S7" s="150" t="s">
        <v>159</v>
      </c>
      <c r="T7" s="151" t="s">
        <v>33</v>
      </c>
      <c r="U7" s="199"/>
    </row>
    <row r="8" spans="1:21" ht="26.25" customHeight="1">
      <c r="A8" s="46">
        <v>30</v>
      </c>
      <c r="B8" s="47">
        <v>201</v>
      </c>
      <c r="C8" s="48" t="s">
        <v>68</v>
      </c>
      <c r="D8" s="49" t="s">
        <v>69</v>
      </c>
      <c r="E8" s="124" t="s">
        <v>101</v>
      </c>
      <c r="F8" s="55" t="s">
        <v>102</v>
      </c>
      <c r="G8" s="122" t="s">
        <v>103</v>
      </c>
      <c r="H8" s="55" t="s">
        <v>104</v>
      </c>
      <c r="I8" s="154" t="s">
        <v>163</v>
      </c>
      <c r="J8" s="154" t="s">
        <v>163</v>
      </c>
      <c r="K8" s="129"/>
      <c r="L8" s="123" t="s">
        <v>105</v>
      </c>
      <c r="M8" s="55"/>
      <c r="N8" s="55"/>
      <c r="O8" s="122" t="s">
        <v>105</v>
      </c>
      <c r="P8" s="55"/>
      <c r="Q8" s="55"/>
      <c r="R8" s="55"/>
      <c r="S8" s="55"/>
      <c r="T8" s="49"/>
      <c r="U8" s="314">
        <v>0</v>
      </c>
    </row>
    <row r="9" spans="1:21" ht="12.75" customHeight="1">
      <c r="A9" s="46">
        <v>30</v>
      </c>
      <c r="B9" s="47">
        <v>202</v>
      </c>
      <c r="C9" s="48" t="s">
        <v>68</v>
      </c>
      <c r="D9" s="49" t="s">
        <v>70</v>
      </c>
      <c r="E9" s="124"/>
      <c r="F9" s="55"/>
      <c r="G9" s="122"/>
      <c r="H9" s="55"/>
      <c r="I9" s="55"/>
      <c r="J9" s="50"/>
      <c r="K9" s="130"/>
      <c r="L9" s="48"/>
      <c r="M9" s="55"/>
      <c r="N9" s="55"/>
      <c r="O9" s="55"/>
      <c r="P9" s="55"/>
      <c r="Q9" s="55"/>
      <c r="R9" s="55"/>
      <c r="S9" s="55"/>
      <c r="T9" s="49"/>
      <c r="U9" s="314">
        <v>0</v>
      </c>
    </row>
    <row r="10" spans="1:21" ht="12.75" customHeight="1">
      <c r="A10" s="46">
        <v>30</v>
      </c>
      <c r="B10" s="47">
        <v>203</v>
      </c>
      <c r="C10" s="54" t="s">
        <v>68</v>
      </c>
      <c r="D10" s="50" t="s">
        <v>113</v>
      </c>
      <c r="E10" s="124"/>
      <c r="F10" s="55"/>
      <c r="G10" s="122"/>
      <c r="H10" s="55"/>
      <c r="I10" s="55"/>
      <c r="J10" s="50"/>
      <c r="K10" s="130"/>
      <c r="L10" s="48"/>
      <c r="M10" s="55"/>
      <c r="N10" s="55"/>
      <c r="O10" s="55"/>
      <c r="P10" s="55"/>
      <c r="Q10" s="55"/>
      <c r="R10" s="55"/>
      <c r="S10" s="55"/>
      <c r="T10" s="49"/>
      <c r="U10" s="315">
        <v>0</v>
      </c>
    </row>
    <row r="11" spans="1:21" ht="12.75" customHeight="1">
      <c r="A11" s="46">
        <v>30</v>
      </c>
      <c r="B11" s="47">
        <v>204</v>
      </c>
      <c r="C11" s="54" t="s">
        <v>68</v>
      </c>
      <c r="D11" s="50" t="s">
        <v>72</v>
      </c>
      <c r="E11" s="124"/>
      <c r="F11" s="55"/>
      <c r="G11" s="122"/>
      <c r="H11" s="55"/>
      <c r="I11" s="55"/>
      <c r="J11" s="50"/>
      <c r="K11" s="130"/>
      <c r="L11" s="48"/>
      <c r="M11" s="55"/>
      <c r="N11" s="55"/>
      <c r="O11" s="55"/>
      <c r="P11" s="55"/>
      <c r="Q11" s="55"/>
      <c r="R11" s="55"/>
      <c r="S11" s="55"/>
      <c r="T11" s="49"/>
      <c r="U11" s="315">
        <v>0</v>
      </c>
    </row>
    <row r="12" spans="1:21" ht="12.75" customHeight="1">
      <c r="A12" s="46">
        <v>30</v>
      </c>
      <c r="B12" s="47">
        <v>205</v>
      </c>
      <c r="C12" s="54" t="s">
        <v>68</v>
      </c>
      <c r="D12" s="50" t="s">
        <v>73</v>
      </c>
      <c r="E12" s="124"/>
      <c r="F12" s="55"/>
      <c r="G12" s="122"/>
      <c r="H12" s="55"/>
      <c r="I12" s="55"/>
      <c r="J12" s="50"/>
      <c r="K12" s="130"/>
      <c r="L12" s="48"/>
      <c r="M12" s="55"/>
      <c r="N12" s="55"/>
      <c r="O12" s="55"/>
      <c r="P12" s="55"/>
      <c r="Q12" s="55"/>
      <c r="R12" s="55"/>
      <c r="S12" s="55"/>
      <c r="T12" s="49"/>
      <c r="U12" s="315">
        <v>0</v>
      </c>
    </row>
    <row r="13" spans="1:21" ht="37.5" customHeight="1">
      <c r="A13" s="46">
        <v>30</v>
      </c>
      <c r="B13" s="47">
        <v>206</v>
      </c>
      <c r="C13" s="54" t="s">
        <v>68</v>
      </c>
      <c r="D13" s="50" t="s">
        <v>74</v>
      </c>
      <c r="E13" s="124" t="s">
        <v>126</v>
      </c>
      <c r="F13" s="55"/>
      <c r="G13" s="122" t="s">
        <v>167</v>
      </c>
      <c r="H13" s="55" t="s">
        <v>127</v>
      </c>
      <c r="I13" s="154" t="s">
        <v>164</v>
      </c>
      <c r="J13" s="155" t="s">
        <v>165</v>
      </c>
      <c r="K13" s="156" t="s">
        <v>166</v>
      </c>
      <c r="L13" s="123" t="s">
        <v>128</v>
      </c>
      <c r="M13" s="122"/>
      <c r="N13" s="122"/>
      <c r="O13" s="122" t="s">
        <v>128</v>
      </c>
      <c r="P13" s="55"/>
      <c r="Q13" s="55"/>
      <c r="R13" s="55"/>
      <c r="S13" s="55"/>
      <c r="T13" s="49"/>
      <c r="U13" s="315">
        <v>0</v>
      </c>
    </row>
    <row r="14" spans="1:21" ht="12.75" customHeight="1">
      <c r="A14" s="46">
        <v>30</v>
      </c>
      <c r="B14" s="47">
        <v>207</v>
      </c>
      <c r="C14" s="54" t="s">
        <v>68</v>
      </c>
      <c r="D14" s="50" t="s">
        <v>75</v>
      </c>
      <c r="E14" s="52"/>
      <c r="F14" s="55"/>
      <c r="G14" s="55"/>
      <c r="H14" s="55"/>
      <c r="I14" s="55"/>
      <c r="J14" s="50"/>
      <c r="K14" s="130"/>
      <c r="L14" s="48"/>
      <c r="M14" s="55"/>
      <c r="N14" s="55"/>
      <c r="O14" s="55"/>
      <c r="P14" s="55"/>
      <c r="Q14" s="55"/>
      <c r="R14" s="55"/>
      <c r="S14" s="55"/>
      <c r="T14" s="49"/>
      <c r="U14" s="315">
        <v>0</v>
      </c>
    </row>
    <row r="15" spans="1:21" ht="12.75" customHeight="1">
      <c r="A15" s="46">
        <v>30</v>
      </c>
      <c r="B15" s="47">
        <v>208</v>
      </c>
      <c r="C15" s="54" t="s">
        <v>68</v>
      </c>
      <c r="D15" s="50" t="s">
        <v>76</v>
      </c>
      <c r="E15" s="52"/>
      <c r="F15" s="55"/>
      <c r="G15" s="55"/>
      <c r="H15" s="55"/>
      <c r="I15" s="55"/>
      <c r="J15" s="50"/>
      <c r="K15" s="130"/>
      <c r="L15" s="48"/>
      <c r="M15" s="55"/>
      <c r="N15" s="55"/>
      <c r="O15" s="55"/>
      <c r="P15" s="55"/>
      <c r="Q15" s="55"/>
      <c r="R15" s="55"/>
      <c r="S15" s="55"/>
      <c r="T15" s="49"/>
      <c r="U15" s="315">
        <v>0</v>
      </c>
    </row>
    <row r="16" spans="1:21" ht="12.75" customHeight="1">
      <c r="A16" s="46">
        <v>30</v>
      </c>
      <c r="B16" s="47">
        <v>209</v>
      </c>
      <c r="C16" s="54" t="s">
        <v>68</v>
      </c>
      <c r="D16" s="50" t="s">
        <v>77</v>
      </c>
      <c r="E16" s="52"/>
      <c r="F16" s="55"/>
      <c r="G16" s="55"/>
      <c r="H16" s="55"/>
      <c r="I16" s="55"/>
      <c r="J16" s="50"/>
      <c r="K16" s="130"/>
      <c r="L16" s="48"/>
      <c r="M16" s="55"/>
      <c r="N16" s="55"/>
      <c r="O16" s="55"/>
      <c r="P16" s="55"/>
      <c r="Q16" s="55"/>
      <c r="R16" s="55"/>
      <c r="S16" s="55"/>
      <c r="T16" s="49"/>
      <c r="U16" s="315">
        <v>0</v>
      </c>
    </row>
    <row r="17" spans="1:21" ht="12.75" customHeight="1">
      <c r="A17" s="46">
        <v>30</v>
      </c>
      <c r="B17" s="47">
        <v>304</v>
      </c>
      <c r="C17" s="54" t="s">
        <v>68</v>
      </c>
      <c r="D17" s="50" t="s">
        <v>78</v>
      </c>
      <c r="E17" s="52"/>
      <c r="F17" s="55"/>
      <c r="G17" s="55"/>
      <c r="H17" s="55"/>
      <c r="I17" s="55"/>
      <c r="J17" s="50"/>
      <c r="K17" s="130"/>
      <c r="L17" s="48"/>
      <c r="M17" s="55"/>
      <c r="N17" s="55"/>
      <c r="O17" s="55"/>
      <c r="P17" s="55"/>
      <c r="Q17" s="55"/>
      <c r="R17" s="55"/>
      <c r="S17" s="55"/>
      <c r="T17" s="49"/>
      <c r="U17" s="315">
        <v>0</v>
      </c>
    </row>
    <row r="18" spans="1:21" ht="12.75" customHeight="1">
      <c r="A18" s="46">
        <v>30</v>
      </c>
      <c r="B18" s="47">
        <v>341</v>
      </c>
      <c r="C18" s="54" t="s">
        <v>68</v>
      </c>
      <c r="D18" s="50" t="s">
        <v>79</v>
      </c>
      <c r="E18" s="52"/>
      <c r="F18" s="55"/>
      <c r="G18" s="55"/>
      <c r="H18" s="55"/>
      <c r="I18" s="55"/>
      <c r="J18" s="50"/>
      <c r="K18" s="130"/>
      <c r="L18" s="48"/>
      <c r="M18" s="55"/>
      <c r="N18" s="55"/>
      <c r="O18" s="55"/>
      <c r="P18" s="55"/>
      <c r="Q18" s="55"/>
      <c r="R18" s="55"/>
      <c r="S18" s="55"/>
      <c r="T18" s="49"/>
      <c r="U18" s="315">
        <v>0</v>
      </c>
    </row>
    <row r="19" spans="1:21" ht="12.75" customHeight="1">
      <c r="A19" s="46">
        <v>30</v>
      </c>
      <c r="B19" s="47">
        <v>343</v>
      </c>
      <c r="C19" s="54" t="s">
        <v>68</v>
      </c>
      <c r="D19" s="50" t="s">
        <v>80</v>
      </c>
      <c r="E19" s="52"/>
      <c r="F19" s="55"/>
      <c r="G19" s="55"/>
      <c r="H19" s="55"/>
      <c r="I19" s="55"/>
      <c r="J19" s="50"/>
      <c r="K19" s="130"/>
      <c r="L19" s="48"/>
      <c r="M19" s="55"/>
      <c r="N19" s="55"/>
      <c r="O19" s="55"/>
      <c r="P19" s="55"/>
      <c r="Q19" s="55"/>
      <c r="R19" s="55"/>
      <c r="S19" s="55"/>
      <c r="T19" s="49"/>
      <c r="U19" s="315">
        <v>0</v>
      </c>
    </row>
    <row r="20" spans="1:21" ht="12.75" customHeight="1">
      <c r="A20" s="46">
        <v>30</v>
      </c>
      <c r="B20" s="47">
        <v>344</v>
      </c>
      <c r="C20" s="54" t="s">
        <v>68</v>
      </c>
      <c r="D20" s="50" t="s">
        <v>71</v>
      </c>
      <c r="E20" s="52"/>
      <c r="F20" s="55"/>
      <c r="G20" s="55"/>
      <c r="H20" s="55"/>
      <c r="I20" s="55"/>
      <c r="J20" s="50"/>
      <c r="K20" s="130"/>
      <c r="L20" s="48"/>
      <c r="M20" s="55"/>
      <c r="N20" s="55"/>
      <c r="O20" s="55"/>
      <c r="P20" s="55"/>
      <c r="Q20" s="55"/>
      <c r="R20" s="55"/>
      <c r="S20" s="55"/>
      <c r="T20" s="49"/>
      <c r="U20" s="315">
        <v>0</v>
      </c>
    </row>
    <row r="21" spans="1:21" ht="12.75" customHeight="1">
      <c r="A21" s="46">
        <v>30</v>
      </c>
      <c r="B21" s="47">
        <v>361</v>
      </c>
      <c r="C21" s="54" t="s">
        <v>68</v>
      </c>
      <c r="D21" s="50" t="s">
        <v>81</v>
      </c>
      <c r="E21" s="52"/>
      <c r="F21" s="55"/>
      <c r="G21" s="55"/>
      <c r="H21" s="55"/>
      <c r="I21" s="55"/>
      <c r="J21" s="50"/>
      <c r="K21" s="130"/>
      <c r="L21" s="48"/>
      <c r="M21" s="55"/>
      <c r="N21" s="55"/>
      <c r="O21" s="55"/>
      <c r="P21" s="55"/>
      <c r="Q21" s="55"/>
      <c r="R21" s="55"/>
      <c r="S21" s="55"/>
      <c r="T21" s="49"/>
      <c r="U21" s="315">
        <v>0</v>
      </c>
    </row>
    <row r="22" spans="1:21" ht="12.75" customHeight="1">
      <c r="A22" s="46">
        <v>30</v>
      </c>
      <c r="B22" s="47">
        <v>362</v>
      </c>
      <c r="C22" s="54" t="s">
        <v>68</v>
      </c>
      <c r="D22" s="50" t="s">
        <v>82</v>
      </c>
      <c r="E22" s="52"/>
      <c r="F22" s="55"/>
      <c r="G22" s="55"/>
      <c r="H22" s="55"/>
      <c r="I22" s="55"/>
      <c r="J22" s="50"/>
      <c r="K22" s="130"/>
      <c r="L22" s="48"/>
      <c r="M22" s="55"/>
      <c r="N22" s="55"/>
      <c r="O22" s="55"/>
      <c r="P22" s="55"/>
      <c r="Q22" s="55"/>
      <c r="R22" s="55"/>
      <c r="S22" s="55"/>
      <c r="T22" s="49"/>
      <c r="U22" s="315">
        <v>0</v>
      </c>
    </row>
    <row r="23" spans="1:21" ht="12.75" customHeight="1">
      <c r="A23" s="46">
        <v>30</v>
      </c>
      <c r="B23" s="47">
        <v>366</v>
      </c>
      <c r="C23" s="54" t="s">
        <v>68</v>
      </c>
      <c r="D23" s="50" t="s">
        <v>83</v>
      </c>
      <c r="E23" s="52"/>
      <c r="F23" s="55"/>
      <c r="G23" s="55"/>
      <c r="H23" s="55"/>
      <c r="I23" s="55"/>
      <c r="J23" s="50"/>
      <c r="K23" s="130"/>
      <c r="L23" s="48"/>
      <c r="M23" s="55"/>
      <c r="N23" s="55"/>
      <c r="O23" s="55"/>
      <c r="P23" s="55"/>
      <c r="Q23" s="55"/>
      <c r="R23" s="55"/>
      <c r="S23" s="55"/>
      <c r="T23" s="49"/>
      <c r="U23" s="315">
        <v>1</v>
      </c>
    </row>
    <row r="24" spans="1:21" ht="12.75" customHeight="1">
      <c r="A24" s="46">
        <v>30</v>
      </c>
      <c r="B24" s="47">
        <v>381</v>
      </c>
      <c r="C24" s="54" t="s">
        <v>68</v>
      </c>
      <c r="D24" s="50" t="s">
        <v>84</v>
      </c>
      <c r="E24" s="52"/>
      <c r="F24" s="55"/>
      <c r="G24" s="55"/>
      <c r="H24" s="55"/>
      <c r="I24" s="55"/>
      <c r="J24" s="50"/>
      <c r="K24" s="130"/>
      <c r="L24" s="48"/>
      <c r="M24" s="55"/>
      <c r="N24" s="55"/>
      <c r="O24" s="55"/>
      <c r="P24" s="55"/>
      <c r="Q24" s="55"/>
      <c r="R24" s="55"/>
      <c r="S24" s="55"/>
      <c r="T24" s="49"/>
      <c r="U24" s="315">
        <v>0</v>
      </c>
    </row>
    <row r="25" spans="1:21" ht="12.75" customHeight="1">
      <c r="A25" s="46">
        <v>30</v>
      </c>
      <c r="B25" s="47">
        <v>382</v>
      </c>
      <c r="C25" s="54" t="s">
        <v>68</v>
      </c>
      <c r="D25" s="50" t="s">
        <v>85</v>
      </c>
      <c r="E25" s="52"/>
      <c r="F25" s="55"/>
      <c r="G25" s="55"/>
      <c r="H25" s="55"/>
      <c r="I25" s="55"/>
      <c r="J25" s="50"/>
      <c r="K25" s="130"/>
      <c r="L25" s="48"/>
      <c r="M25" s="55"/>
      <c r="N25" s="55"/>
      <c r="O25" s="55"/>
      <c r="P25" s="55"/>
      <c r="Q25" s="55"/>
      <c r="R25" s="55"/>
      <c r="S25" s="55"/>
      <c r="T25" s="49"/>
      <c r="U25" s="315">
        <v>0</v>
      </c>
    </row>
    <row r="26" spans="1:21" ht="12.75" customHeight="1">
      <c r="A26" s="46">
        <v>30</v>
      </c>
      <c r="B26" s="47">
        <v>383</v>
      </c>
      <c r="C26" s="54" t="s">
        <v>68</v>
      </c>
      <c r="D26" s="50" t="s">
        <v>86</v>
      </c>
      <c r="E26" s="52"/>
      <c r="F26" s="55"/>
      <c r="G26" s="55"/>
      <c r="H26" s="55"/>
      <c r="I26" s="55"/>
      <c r="J26" s="50"/>
      <c r="K26" s="130"/>
      <c r="L26" s="48"/>
      <c r="M26" s="55"/>
      <c r="N26" s="55"/>
      <c r="O26" s="55"/>
      <c r="P26" s="55"/>
      <c r="Q26" s="55"/>
      <c r="R26" s="55"/>
      <c r="S26" s="55"/>
      <c r="T26" s="49"/>
      <c r="U26" s="315">
        <v>0</v>
      </c>
    </row>
    <row r="27" spans="1:21" ht="12.75" customHeight="1">
      <c r="A27" s="46">
        <v>30</v>
      </c>
      <c r="B27" s="47">
        <v>390</v>
      </c>
      <c r="C27" s="54" t="s">
        <v>68</v>
      </c>
      <c r="D27" s="50" t="s">
        <v>87</v>
      </c>
      <c r="E27" s="52"/>
      <c r="F27" s="55"/>
      <c r="G27" s="55"/>
      <c r="H27" s="55"/>
      <c r="I27" s="55"/>
      <c r="J27" s="50"/>
      <c r="K27" s="130"/>
      <c r="L27" s="48"/>
      <c r="M27" s="55"/>
      <c r="N27" s="55"/>
      <c r="O27" s="55"/>
      <c r="P27" s="55"/>
      <c r="Q27" s="55"/>
      <c r="R27" s="55"/>
      <c r="S27" s="55"/>
      <c r="T27" s="49"/>
      <c r="U27" s="315">
        <v>0</v>
      </c>
    </row>
    <row r="28" spans="1:21" ht="12.75" customHeight="1">
      <c r="A28" s="46">
        <v>30</v>
      </c>
      <c r="B28" s="47">
        <v>391</v>
      </c>
      <c r="C28" s="54" t="s">
        <v>68</v>
      </c>
      <c r="D28" s="50" t="s">
        <v>88</v>
      </c>
      <c r="E28" s="52"/>
      <c r="F28" s="55"/>
      <c r="G28" s="55"/>
      <c r="H28" s="55"/>
      <c r="I28" s="55"/>
      <c r="J28" s="50"/>
      <c r="K28" s="130"/>
      <c r="L28" s="48"/>
      <c r="M28" s="55"/>
      <c r="N28" s="55"/>
      <c r="O28" s="55"/>
      <c r="P28" s="55"/>
      <c r="Q28" s="55"/>
      <c r="R28" s="55"/>
      <c r="S28" s="55"/>
      <c r="T28" s="49"/>
      <c r="U28" s="315">
        <v>0</v>
      </c>
    </row>
    <row r="29" spans="1:21" ht="12.75" customHeight="1">
      <c r="A29" s="46">
        <v>30</v>
      </c>
      <c r="B29" s="47">
        <v>392</v>
      </c>
      <c r="C29" s="54" t="s">
        <v>68</v>
      </c>
      <c r="D29" s="50" t="s">
        <v>89</v>
      </c>
      <c r="E29" s="52"/>
      <c r="F29" s="55"/>
      <c r="G29" s="55"/>
      <c r="H29" s="55"/>
      <c r="I29" s="55"/>
      <c r="J29" s="50"/>
      <c r="K29" s="130"/>
      <c r="L29" s="48"/>
      <c r="M29" s="55"/>
      <c r="N29" s="55"/>
      <c r="O29" s="55"/>
      <c r="P29" s="55"/>
      <c r="Q29" s="55"/>
      <c r="R29" s="55"/>
      <c r="S29" s="55"/>
      <c r="T29" s="49"/>
      <c r="U29" s="315">
        <v>0</v>
      </c>
    </row>
    <row r="30" spans="1:21" ht="12.75" customHeight="1">
      <c r="A30" s="46">
        <v>30</v>
      </c>
      <c r="B30" s="47">
        <v>401</v>
      </c>
      <c r="C30" s="54" t="s">
        <v>68</v>
      </c>
      <c r="D30" s="50" t="s">
        <v>90</v>
      </c>
      <c r="E30" s="52"/>
      <c r="F30" s="55"/>
      <c r="G30" s="55"/>
      <c r="H30" s="55"/>
      <c r="I30" s="55"/>
      <c r="J30" s="50"/>
      <c r="K30" s="130"/>
      <c r="L30" s="48"/>
      <c r="M30" s="55"/>
      <c r="N30" s="55"/>
      <c r="O30" s="55"/>
      <c r="P30" s="55"/>
      <c r="Q30" s="55"/>
      <c r="R30" s="55"/>
      <c r="S30" s="55"/>
      <c r="T30" s="49"/>
      <c r="U30" s="315">
        <v>0</v>
      </c>
    </row>
    <row r="31" spans="1:21" ht="12.75" customHeight="1">
      <c r="A31" s="46">
        <v>30</v>
      </c>
      <c r="B31" s="47">
        <v>404</v>
      </c>
      <c r="C31" s="54" t="s">
        <v>68</v>
      </c>
      <c r="D31" s="50" t="s">
        <v>91</v>
      </c>
      <c r="E31" s="52"/>
      <c r="F31" s="55"/>
      <c r="G31" s="55"/>
      <c r="H31" s="55"/>
      <c r="I31" s="55"/>
      <c r="J31" s="50"/>
      <c r="K31" s="130"/>
      <c r="L31" s="48"/>
      <c r="M31" s="55"/>
      <c r="N31" s="55"/>
      <c r="O31" s="55"/>
      <c r="P31" s="55"/>
      <c r="Q31" s="55"/>
      <c r="R31" s="55"/>
      <c r="S31" s="55"/>
      <c r="T31" s="49"/>
      <c r="U31" s="315">
        <v>0</v>
      </c>
    </row>
    <row r="32" spans="1:21" ht="12.75" customHeight="1">
      <c r="A32" s="46">
        <v>30</v>
      </c>
      <c r="B32" s="47">
        <v>406</v>
      </c>
      <c r="C32" s="54" t="s">
        <v>68</v>
      </c>
      <c r="D32" s="50" t="s">
        <v>92</v>
      </c>
      <c r="E32" s="52"/>
      <c r="F32" s="55"/>
      <c r="G32" s="55"/>
      <c r="H32" s="55"/>
      <c r="I32" s="55"/>
      <c r="J32" s="50"/>
      <c r="K32" s="130"/>
      <c r="L32" s="48"/>
      <c r="M32" s="55"/>
      <c r="N32" s="55"/>
      <c r="O32" s="55"/>
      <c r="P32" s="55"/>
      <c r="Q32" s="55"/>
      <c r="R32" s="55"/>
      <c r="S32" s="55"/>
      <c r="T32" s="49"/>
      <c r="U32" s="315">
        <v>0</v>
      </c>
    </row>
    <row r="33" spans="1:21" ht="12.75" customHeight="1">
      <c r="A33" s="46">
        <v>30</v>
      </c>
      <c r="B33" s="47">
        <v>421</v>
      </c>
      <c r="C33" s="54" t="s">
        <v>68</v>
      </c>
      <c r="D33" s="50" t="s">
        <v>93</v>
      </c>
      <c r="E33" s="52"/>
      <c r="F33" s="55"/>
      <c r="G33" s="55"/>
      <c r="H33" s="55"/>
      <c r="I33" s="55"/>
      <c r="J33" s="50"/>
      <c r="K33" s="130"/>
      <c r="L33" s="48"/>
      <c r="M33" s="55"/>
      <c r="N33" s="55"/>
      <c r="O33" s="55"/>
      <c r="P33" s="55"/>
      <c r="Q33" s="55"/>
      <c r="R33" s="55"/>
      <c r="S33" s="55"/>
      <c r="T33" s="49"/>
      <c r="U33" s="315">
        <v>0</v>
      </c>
    </row>
    <row r="34" spans="1:21" ht="12.75" customHeight="1">
      <c r="A34" s="46">
        <v>30</v>
      </c>
      <c r="B34" s="47">
        <v>422</v>
      </c>
      <c r="C34" s="54" t="s">
        <v>68</v>
      </c>
      <c r="D34" s="50" t="s">
        <v>94</v>
      </c>
      <c r="E34" s="52"/>
      <c r="F34" s="55"/>
      <c r="G34" s="55"/>
      <c r="H34" s="55"/>
      <c r="I34" s="55"/>
      <c r="J34" s="50"/>
      <c r="K34" s="130"/>
      <c r="L34" s="48"/>
      <c r="M34" s="55"/>
      <c r="N34" s="55"/>
      <c r="O34" s="55"/>
      <c r="P34" s="55"/>
      <c r="Q34" s="55"/>
      <c r="R34" s="55"/>
      <c r="S34" s="55"/>
      <c r="T34" s="49"/>
      <c r="U34" s="315">
        <v>0</v>
      </c>
    </row>
    <row r="35" spans="1:21" ht="12.75" customHeight="1">
      <c r="A35" s="46">
        <v>30</v>
      </c>
      <c r="B35" s="47">
        <v>424</v>
      </c>
      <c r="C35" s="54" t="s">
        <v>68</v>
      </c>
      <c r="D35" s="50" t="s">
        <v>95</v>
      </c>
      <c r="E35" s="52"/>
      <c r="F35" s="55"/>
      <c r="G35" s="55"/>
      <c r="H35" s="55"/>
      <c r="I35" s="55"/>
      <c r="J35" s="50"/>
      <c r="K35" s="130"/>
      <c r="L35" s="48"/>
      <c r="M35" s="55"/>
      <c r="N35" s="55"/>
      <c r="O35" s="55"/>
      <c r="P35" s="55"/>
      <c r="Q35" s="55"/>
      <c r="R35" s="55"/>
      <c r="S35" s="55"/>
      <c r="T35" s="49"/>
      <c r="U35" s="315">
        <v>0</v>
      </c>
    </row>
    <row r="36" spans="1:21" ht="12.75" customHeight="1">
      <c r="A36" s="46">
        <v>30</v>
      </c>
      <c r="B36" s="47">
        <v>427</v>
      </c>
      <c r="C36" s="54" t="s">
        <v>68</v>
      </c>
      <c r="D36" s="50" t="s">
        <v>96</v>
      </c>
      <c r="E36" s="52"/>
      <c r="F36" s="55"/>
      <c r="G36" s="55"/>
      <c r="H36" s="55"/>
      <c r="I36" s="55"/>
      <c r="J36" s="50"/>
      <c r="K36" s="130"/>
      <c r="L36" s="48"/>
      <c r="M36" s="55"/>
      <c r="N36" s="55"/>
      <c r="O36" s="55"/>
      <c r="P36" s="55"/>
      <c r="Q36" s="55"/>
      <c r="R36" s="55"/>
      <c r="S36" s="55"/>
      <c r="T36" s="49"/>
      <c r="U36" s="315">
        <v>0</v>
      </c>
    </row>
    <row r="37" spans="1:21" ht="12.75" customHeight="1">
      <c r="A37" s="46">
        <v>30</v>
      </c>
      <c r="B37" s="47">
        <v>428</v>
      </c>
      <c r="C37" s="54" t="s">
        <v>68</v>
      </c>
      <c r="D37" s="50" t="s">
        <v>97</v>
      </c>
      <c r="E37" s="52"/>
      <c r="F37" s="55"/>
      <c r="G37" s="55"/>
      <c r="H37" s="55"/>
      <c r="I37" s="55"/>
      <c r="J37" s="50"/>
      <c r="K37" s="130"/>
      <c r="L37" s="48"/>
      <c r="M37" s="55"/>
      <c r="N37" s="55"/>
      <c r="O37" s="55"/>
      <c r="P37" s="55"/>
      <c r="Q37" s="55"/>
      <c r="R37" s="55"/>
      <c r="S37" s="55"/>
      <c r="T37" s="49"/>
      <c r="U37" s="315">
        <v>0</v>
      </c>
    </row>
    <row r="38" spans="1:21" ht="12.75" customHeight="1" thickBot="1">
      <c r="A38" s="56"/>
      <c r="B38" s="57"/>
      <c r="C38" s="58"/>
      <c r="D38" s="59"/>
      <c r="E38" s="62"/>
      <c r="F38" s="63"/>
      <c r="G38" s="63"/>
      <c r="H38" s="63"/>
      <c r="I38" s="63"/>
      <c r="J38" s="64"/>
      <c r="K38" s="131"/>
      <c r="L38" s="65"/>
      <c r="M38" s="63"/>
      <c r="N38" s="63"/>
      <c r="O38" s="63"/>
      <c r="P38" s="63"/>
      <c r="Q38" s="63"/>
      <c r="R38" s="63"/>
      <c r="S38" s="63"/>
      <c r="T38" s="66"/>
      <c r="U38" s="316"/>
    </row>
    <row r="39" spans="1:21" ht="15" customHeight="1" thickBot="1">
      <c r="A39" s="37"/>
      <c r="B39" s="38"/>
      <c r="C39" s="158" t="s">
        <v>4</v>
      </c>
      <c r="D39" s="158"/>
      <c r="E39" s="69">
        <f>COUNTA(E8:E38)</f>
        <v>2</v>
      </c>
      <c r="F39" s="67"/>
      <c r="G39" s="67"/>
      <c r="H39" s="67"/>
      <c r="I39" s="67"/>
      <c r="J39" s="68"/>
      <c r="K39" s="68"/>
      <c r="L39" s="71">
        <f aca="true" t="shared" si="0" ref="L39:T39">COUNTA(L8:L38)</f>
        <v>2</v>
      </c>
      <c r="M39" s="72">
        <f t="shared" si="0"/>
        <v>0</v>
      </c>
      <c r="N39" s="72">
        <f t="shared" si="0"/>
        <v>0</v>
      </c>
      <c r="O39" s="72">
        <f t="shared" si="0"/>
        <v>2</v>
      </c>
      <c r="P39" s="72">
        <f t="shared" si="0"/>
        <v>0</v>
      </c>
      <c r="Q39" s="72">
        <f t="shared" si="0"/>
        <v>0</v>
      </c>
      <c r="R39" s="72">
        <f t="shared" si="0"/>
        <v>0</v>
      </c>
      <c r="S39" s="72">
        <f t="shared" si="0"/>
        <v>0</v>
      </c>
      <c r="T39" s="73">
        <f t="shared" si="0"/>
        <v>0</v>
      </c>
      <c r="U39" s="70">
        <f>SUM(U8:U38)</f>
        <v>1</v>
      </c>
    </row>
  </sheetData>
  <mergeCells count="14">
    <mergeCell ref="L5:T5"/>
    <mergeCell ref="E4:T4"/>
    <mergeCell ref="G6:K6"/>
    <mergeCell ref="L6:N6"/>
    <mergeCell ref="S2:U2"/>
    <mergeCell ref="C39:D39"/>
    <mergeCell ref="A4:A7"/>
    <mergeCell ref="B4:B7"/>
    <mergeCell ref="C4:C7"/>
    <mergeCell ref="D4:D7"/>
    <mergeCell ref="U4:U7"/>
    <mergeCell ref="E6:E7"/>
    <mergeCell ref="O6:Q6"/>
    <mergeCell ref="R6:T6"/>
  </mergeCells>
  <hyperlinks>
    <hyperlink ref="K13" r:id="rId1" display="http://www.city.tanabe.lg.jp/danjo/index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2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4.875" style="2" customWidth="1"/>
    <col min="3" max="3" width="9.00390625" style="2" customWidth="1"/>
    <col min="4" max="4" width="11.00390625" style="2" customWidth="1"/>
    <col min="5" max="5" width="9.375" style="2" customWidth="1"/>
    <col min="6" max="6" width="28.875" style="2" customWidth="1"/>
    <col min="7" max="16" width="6.125" style="2" customWidth="1"/>
    <col min="17" max="18" width="6.625" style="2" customWidth="1"/>
    <col min="19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163" t="s">
        <v>161</v>
      </c>
      <c r="R2" s="195"/>
      <c r="S2" s="164"/>
    </row>
    <row r="3" ht="12.75" thickBot="1"/>
    <row r="4" spans="1:19" s="1" customFormat="1" ht="19.5" customHeight="1">
      <c r="A4" s="185" t="s">
        <v>26</v>
      </c>
      <c r="B4" s="192" t="s">
        <v>63</v>
      </c>
      <c r="C4" s="233" t="s">
        <v>52</v>
      </c>
      <c r="D4" s="160" t="s">
        <v>17</v>
      </c>
      <c r="E4" s="209" t="s">
        <v>35</v>
      </c>
      <c r="F4" s="210"/>
      <c r="G4" s="210"/>
      <c r="H4" s="211"/>
      <c r="I4" s="214" t="s">
        <v>40</v>
      </c>
      <c r="J4" s="215"/>
      <c r="K4" s="215"/>
      <c r="L4" s="215"/>
      <c r="M4" s="215"/>
      <c r="N4" s="215"/>
      <c r="O4" s="215"/>
      <c r="P4" s="215"/>
      <c r="Q4" s="215"/>
      <c r="R4" s="215"/>
      <c r="S4" s="216"/>
    </row>
    <row r="5" spans="1:19" s="31" customFormat="1" ht="19.5" customHeight="1">
      <c r="A5" s="186"/>
      <c r="B5" s="193"/>
      <c r="C5" s="234"/>
      <c r="D5" s="165"/>
      <c r="E5" s="218" t="s">
        <v>51</v>
      </c>
      <c r="F5" s="227" t="s">
        <v>5</v>
      </c>
      <c r="G5" s="230" t="s">
        <v>6</v>
      </c>
      <c r="H5" s="224" t="s">
        <v>7</v>
      </c>
      <c r="I5" s="218" t="s">
        <v>20</v>
      </c>
      <c r="J5" s="221" t="s">
        <v>22</v>
      </c>
      <c r="K5" s="36" t="s">
        <v>146</v>
      </c>
      <c r="L5" s="144"/>
      <c r="M5" s="217" t="s">
        <v>24</v>
      </c>
      <c r="N5" s="217" t="s">
        <v>50</v>
      </c>
      <c r="O5" s="36" t="s">
        <v>151</v>
      </c>
      <c r="P5" s="144"/>
      <c r="Q5" s="221" t="s">
        <v>23</v>
      </c>
      <c r="R5" s="36" t="s">
        <v>146</v>
      </c>
      <c r="S5" s="145"/>
    </row>
    <row r="6" spans="1:19" s="1" customFormat="1" ht="60" customHeight="1">
      <c r="A6" s="186"/>
      <c r="B6" s="193"/>
      <c r="C6" s="234"/>
      <c r="D6" s="165"/>
      <c r="E6" s="219"/>
      <c r="F6" s="228"/>
      <c r="G6" s="231"/>
      <c r="H6" s="225"/>
      <c r="I6" s="219"/>
      <c r="J6" s="222"/>
      <c r="K6" s="212" t="s">
        <v>152</v>
      </c>
      <c r="L6" s="146" t="s">
        <v>153</v>
      </c>
      <c r="M6" s="183"/>
      <c r="N6" s="183"/>
      <c r="O6" s="212" t="s">
        <v>154</v>
      </c>
      <c r="P6" s="146" t="s">
        <v>153</v>
      </c>
      <c r="Q6" s="222"/>
      <c r="R6" s="212" t="s">
        <v>155</v>
      </c>
      <c r="S6" s="147" t="s">
        <v>153</v>
      </c>
    </row>
    <row r="7" spans="1:19" ht="19.5" customHeight="1">
      <c r="A7" s="187"/>
      <c r="B7" s="194"/>
      <c r="C7" s="235"/>
      <c r="D7" s="166"/>
      <c r="E7" s="220"/>
      <c r="F7" s="229"/>
      <c r="G7" s="232"/>
      <c r="H7" s="226"/>
      <c r="I7" s="220"/>
      <c r="J7" s="223"/>
      <c r="K7" s="213"/>
      <c r="L7" s="148" t="s">
        <v>156</v>
      </c>
      <c r="M7" s="184"/>
      <c r="N7" s="184"/>
      <c r="O7" s="213"/>
      <c r="P7" s="148" t="s">
        <v>156</v>
      </c>
      <c r="Q7" s="223"/>
      <c r="R7" s="213"/>
      <c r="S7" s="136" t="s">
        <v>156</v>
      </c>
    </row>
    <row r="8" spans="1:19" ht="12.75" customHeight="1">
      <c r="A8" s="46">
        <v>30</v>
      </c>
      <c r="B8" s="47">
        <v>201</v>
      </c>
      <c r="C8" s="48" t="s">
        <v>68</v>
      </c>
      <c r="D8" s="49" t="s">
        <v>69</v>
      </c>
      <c r="E8" s="81"/>
      <c r="F8" s="55"/>
      <c r="G8" s="295"/>
      <c r="H8" s="296"/>
      <c r="I8" s="297">
        <v>1</v>
      </c>
      <c r="J8" s="298">
        <v>2</v>
      </c>
      <c r="K8" s="298">
        <v>0</v>
      </c>
      <c r="L8" s="82">
        <f aca="true" t="shared" si="0" ref="L8:L38">IF(J8=""," ",ROUND(K8/J8*100,1))</f>
        <v>0</v>
      </c>
      <c r="M8" s="303"/>
      <c r="N8" s="304"/>
      <c r="O8" s="298"/>
      <c r="P8" s="82" t="str">
        <f>IF(N8=""," ",ROUND(O8/N8*100,1))</f>
        <v> </v>
      </c>
      <c r="Q8" s="308">
        <v>1119</v>
      </c>
      <c r="R8" s="309">
        <v>47</v>
      </c>
      <c r="S8" s="84">
        <f>IF(Q8=""," ",ROUND(R8/Q8*100,1))</f>
        <v>4.2</v>
      </c>
    </row>
    <row r="9" spans="1:19" ht="12.75" customHeight="1">
      <c r="A9" s="46">
        <v>30</v>
      </c>
      <c r="B9" s="47">
        <v>202</v>
      </c>
      <c r="C9" s="48" t="s">
        <v>68</v>
      </c>
      <c r="D9" s="49" t="s">
        <v>70</v>
      </c>
      <c r="E9" s="81"/>
      <c r="F9" s="55"/>
      <c r="G9" s="295"/>
      <c r="H9" s="296"/>
      <c r="I9" s="297">
        <v>1</v>
      </c>
      <c r="J9" s="298">
        <v>1</v>
      </c>
      <c r="K9" s="298">
        <v>0</v>
      </c>
      <c r="L9" s="82">
        <f t="shared" si="0"/>
        <v>0</v>
      </c>
      <c r="M9" s="303"/>
      <c r="N9" s="304"/>
      <c r="O9" s="298"/>
      <c r="P9" s="82" t="str">
        <f>IF(N9=""," ",ROUND(O9/N9*100,1))</f>
        <v> </v>
      </c>
      <c r="Q9" s="308">
        <v>245</v>
      </c>
      <c r="R9" s="309">
        <v>10</v>
      </c>
      <c r="S9" s="84">
        <f aca="true" t="shared" si="1" ref="S9:S39">IF(Q9=""," ",ROUND(R9/Q9*100,1))</f>
        <v>4.1</v>
      </c>
    </row>
    <row r="10" spans="1:19" ht="12.75" customHeight="1">
      <c r="A10" s="46">
        <v>30</v>
      </c>
      <c r="B10" s="47">
        <v>203</v>
      </c>
      <c r="C10" s="54" t="s">
        <v>68</v>
      </c>
      <c r="D10" s="50" t="s">
        <v>113</v>
      </c>
      <c r="E10" s="48"/>
      <c r="F10" s="83"/>
      <c r="G10" s="295"/>
      <c r="H10" s="296"/>
      <c r="I10" s="297">
        <v>1</v>
      </c>
      <c r="J10" s="298">
        <v>1</v>
      </c>
      <c r="K10" s="298">
        <v>1</v>
      </c>
      <c r="L10" s="127">
        <f t="shared" si="0"/>
        <v>100</v>
      </c>
      <c r="M10" s="303"/>
      <c r="N10" s="304"/>
      <c r="O10" s="298"/>
      <c r="P10" s="82" t="str">
        <f aca="true" t="shared" si="2" ref="P10:P38">IF(N10=""," ",ROUND(O10/N10*100,1))</f>
        <v> </v>
      </c>
      <c r="Q10" s="308">
        <v>106</v>
      </c>
      <c r="R10" s="309">
        <v>5</v>
      </c>
      <c r="S10" s="84">
        <f t="shared" si="1"/>
        <v>4.7</v>
      </c>
    </row>
    <row r="11" spans="1:19" ht="12.75" customHeight="1">
      <c r="A11" s="46">
        <v>30</v>
      </c>
      <c r="B11" s="47">
        <v>204</v>
      </c>
      <c r="C11" s="54" t="s">
        <v>68</v>
      </c>
      <c r="D11" s="50" t="s">
        <v>72</v>
      </c>
      <c r="E11" s="48"/>
      <c r="F11" s="83"/>
      <c r="G11" s="295"/>
      <c r="H11" s="296"/>
      <c r="I11" s="297">
        <v>1</v>
      </c>
      <c r="J11" s="298">
        <v>1</v>
      </c>
      <c r="K11" s="298">
        <v>0</v>
      </c>
      <c r="L11" s="82">
        <f t="shared" si="0"/>
        <v>0</v>
      </c>
      <c r="M11" s="303"/>
      <c r="N11" s="304"/>
      <c r="O11" s="298"/>
      <c r="P11" s="82" t="str">
        <f t="shared" si="2"/>
        <v> </v>
      </c>
      <c r="Q11" s="308">
        <v>72</v>
      </c>
      <c r="R11" s="309">
        <v>2</v>
      </c>
      <c r="S11" s="84">
        <f t="shared" si="1"/>
        <v>2.8</v>
      </c>
    </row>
    <row r="12" spans="1:19" ht="12.75" customHeight="1">
      <c r="A12" s="46">
        <v>30</v>
      </c>
      <c r="B12" s="47">
        <v>205</v>
      </c>
      <c r="C12" s="54" t="s">
        <v>68</v>
      </c>
      <c r="D12" s="50" t="s">
        <v>73</v>
      </c>
      <c r="E12" s="48"/>
      <c r="F12" s="83"/>
      <c r="G12" s="295"/>
      <c r="H12" s="296"/>
      <c r="I12" s="297">
        <v>1</v>
      </c>
      <c r="J12" s="298"/>
      <c r="K12" s="298"/>
      <c r="L12" s="82" t="str">
        <f t="shared" si="0"/>
        <v> </v>
      </c>
      <c r="M12" s="303"/>
      <c r="N12" s="304"/>
      <c r="O12" s="298"/>
      <c r="P12" s="82" t="str">
        <f t="shared" si="2"/>
        <v> </v>
      </c>
      <c r="Q12" s="308">
        <v>121</v>
      </c>
      <c r="R12" s="309">
        <v>8</v>
      </c>
      <c r="S12" s="84">
        <f t="shared" si="1"/>
        <v>6.6</v>
      </c>
    </row>
    <row r="13" spans="1:19" ht="12.75" customHeight="1">
      <c r="A13" s="46">
        <v>30</v>
      </c>
      <c r="B13" s="47">
        <v>206</v>
      </c>
      <c r="C13" s="54" t="s">
        <v>68</v>
      </c>
      <c r="D13" s="50" t="s">
        <v>74</v>
      </c>
      <c r="E13" s="48"/>
      <c r="F13" s="83"/>
      <c r="G13" s="295"/>
      <c r="H13" s="296"/>
      <c r="I13" s="297">
        <v>1</v>
      </c>
      <c r="J13" s="298">
        <v>1</v>
      </c>
      <c r="K13" s="298">
        <v>0</v>
      </c>
      <c r="L13" s="82">
        <f t="shared" si="0"/>
        <v>0</v>
      </c>
      <c r="M13" s="303"/>
      <c r="N13" s="304"/>
      <c r="O13" s="298"/>
      <c r="P13" s="82" t="str">
        <f t="shared" si="2"/>
        <v> </v>
      </c>
      <c r="Q13" s="308">
        <v>219</v>
      </c>
      <c r="R13" s="309">
        <v>3</v>
      </c>
      <c r="S13" s="84">
        <f t="shared" si="1"/>
        <v>1.4</v>
      </c>
    </row>
    <row r="14" spans="1:19" ht="12.75" customHeight="1">
      <c r="A14" s="46">
        <v>30</v>
      </c>
      <c r="B14" s="47">
        <v>207</v>
      </c>
      <c r="C14" s="54" t="s">
        <v>68</v>
      </c>
      <c r="D14" s="50" t="s">
        <v>75</v>
      </c>
      <c r="E14" s="48"/>
      <c r="F14" s="83"/>
      <c r="G14" s="295"/>
      <c r="H14" s="296"/>
      <c r="I14" s="297">
        <v>1</v>
      </c>
      <c r="J14" s="298">
        <v>1</v>
      </c>
      <c r="K14" s="298">
        <v>0</v>
      </c>
      <c r="L14" s="82">
        <f t="shared" si="0"/>
        <v>0</v>
      </c>
      <c r="M14" s="303"/>
      <c r="N14" s="304"/>
      <c r="O14" s="298"/>
      <c r="P14" s="82" t="str">
        <f t="shared" si="2"/>
        <v> </v>
      </c>
      <c r="Q14" s="308">
        <v>139</v>
      </c>
      <c r="R14" s="309">
        <v>7</v>
      </c>
      <c r="S14" s="84">
        <f t="shared" si="1"/>
        <v>5</v>
      </c>
    </row>
    <row r="15" spans="1:19" ht="12.75" customHeight="1">
      <c r="A15" s="46">
        <v>30</v>
      </c>
      <c r="B15" s="47">
        <v>208</v>
      </c>
      <c r="C15" s="54" t="s">
        <v>68</v>
      </c>
      <c r="D15" s="50" t="s">
        <v>76</v>
      </c>
      <c r="E15" s="48"/>
      <c r="F15" s="83"/>
      <c r="G15" s="295"/>
      <c r="H15" s="296"/>
      <c r="I15" s="297">
        <v>1</v>
      </c>
      <c r="J15" s="298">
        <v>2</v>
      </c>
      <c r="K15" s="298">
        <v>0</v>
      </c>
      <c r="L15" s="82">
        <f t="shared" si="0"/>
        <v>0</v>
      </c>
      <c r="M15" s="303"/>
      <c r="N15" s="304"/>
      <c r="O15" s="298"/>
      <c r="P15" s="82" t="str">
        <f t="shared" si="2"/>
        <v> </v>
      </c>
      <c r="Q15" s="308">
        <v>199</v>
      </c>
      <c r="R15" s="309">
        <v>1</v>
      </c>
      <c r="S15" s="84">
        <f t="shared" si="1"/>
        <v>0.5</v>
      </c>
    </row>
    <row r="16" spans="1:19" ht="12.75" customHeight="1">
      <c r="A16" s="46">
        <v>30</v>
      </c>
      <c r="B16" s="47">
        <v>209</v>
      </c>
      <c r="C16" s="54" t="s">
        <v>68</v>
      </c>
      <c r="D16" s="50" t="s">
        <v>77</v>
      </c>
      <c r="E16" s="48"/>
      <c r="F16" s="83"/>
      <c r="G16" s="295"/>
      <c r="H16" s="296"/>
      <c r="I16" s="297">
        <v>1</v>
      </c>
      <c r="J16" s="298">
        <v>1</v>
      </c>
      <c r="K16" s="298">
        <v>0</v>
      </c>
      <c r="L16" s="82">
        <f t="shared" si="0"/>
        <v>0</v>
      </c>
      <c r="M16" s="303"/>
      <c r="N16" s="304"/>
      <c r="O16" s="298"/>
      <c r="P16" s="82" t="str">
        <f t="shared" si="2"/>
        <v> </v>
      </c>
      <c r="Q16" s="308">
        <v>368</v>
      </c>
      <c r="R16" s="309">
        <v>45</v>
      </c>
      <c r="S16" s="84">
        <f t="shared" si="1"/>
        <v>12.2</v>
      </c>
    </row>
    <row r="17" spans="1:19" ht="12.75" customHeight="1">
      <c r="A17" s="46">
        <v>30</v>
      </c>
      <c r="B17" s="47">
        <v>304</v>
      </c>
      <c r="C17" s="54" t="s">
        <v>68</v>
      </c>
      <c r="D17" s="50" t="s">
        <v>78</v>
      </c>
      <c r="E17" s="48"/>
      <c r="F17" s="83"/>
      <c r="G17" s="295"/>
      <c r="H17" s="296"/>
      <c r="I17" s="297"/>
      <c r="J17" s="298"/>
      <c r="K17" s="298"/>
      <c r="L17" s="82" t="str">
        <f t="shared" si="0"/>
        <v> </v>
      </c>
      <c r="M17" s="303">
        <v>1</v>
      </c>
      <c r="N17" s="304">
        <v>1</v>
      </c>
      <c r="O17" s="298">
        <v>0</v>
      </c>
      <c r="P17" s="82">
        <f t="shared" si="2"/>
        <v>0</v>
      </c>
      <c r="Q17" s="308">
        <v>64</v>
      </c>
      <c r="R17" s="309">
        <v>2</v>
      </c>
      <c r="S17" s="84">
        <f t="shared" si="1"/>
        <v>3.1</v>
      </c>
    </row>
    <row r="18" spans="1:19" ht="12.75" customHeight="1">
      <c r="A18" s="46">
        <v>30</v>
      </c>
      <c r="B18" s="47">
        <v>341</v>
      </c>
      <c r="C18" s="54" t="s">
        <v>68</v>
      </c>
      <c r="D18" s="50" t="s">
        <v>79</v>
      </c>
      <c r="E18" s="48"/>
      <c r="F18" s="83"/>
      <c r="G18" s="295"/>
      <c r="H18" s="296"/>
      <c r="I18" s="297"/>
      <c r="J18" s="298"/>
      <c r="K18" s="298"/>
      <c r="L18" s="82" t="str">
        <f t="shared" si="0"/>
        <v> </v>
      </c>
      <c r="M18" s="303">
        <v>1</v>
      </c>
      <c r="N18" s="304">
        <v>1</v>
      </c>
      <c r="O18" s="298">
        <v>0</v>
      </c>
      <c r="P18" s="82">
        <f t="shared" si="2"/>
        <v>0</v>
      </c>
      <c r="Q18" s="308">
        <v>25</v>
      </c>
      <c r="R18" s="309">
        <v>0</v>
      </c>
      <c r="S18" s="84">
        <f t="shared" si="1"/>
        <v>0</v>
      </c>
    </row>
    <row r="19" spans="1:19" ht="12.75" customHeight="1">
      <c r="A19" s="46">
        <v>30</v>
      </c>
      <c r="B19" s="47">
        <v>343</v>
      </c>
      <c r="C19" s="54" t="s">
        <v>68</v>
      </c>
      <c r="D19" s="50" t="s">
        <v>80</v>
      </c>
      <c r="E19" s="48"/>
      <c r="F19" s="83"/>
      <c r="G19" s="295"/>
      <c r="H19" s="296"/>
      <c r="I19" s="297"/>
      <c r="J19" s="298"/>
      <c r="K19" s="298"/>
      <c r="L19" s="82" t="str">
        <f t="shared" si="0"/>
        <v> </v>
      </c>
      <c r="M19" s="303">
        <v>1</v>
      </c>
      <c r="N19" s="305"/>
      <c r="O19" s="298"/>
      <c r="P19" s="127" t="str">
        <f t="shared" si="2"/>
        <v> </v>
      </c>
      <c r="Q19" s="308">
        <v>12</v>
      </c>
      <c r="R19" s="309">
        <v>0</v>
      </c>
      <c r="S19" s="84">
        <f t="shared" si="1"/>
        <v>0</v>
      </c>
    </row>
    <row r="20" spans="1:19" ht="12.75" customHeight="1">
      <c r="A20" s="46">
        <v>30</v>
      </c>
      <c r="B20" s="47">
        <v>344</v>
      </c>
      <c r="C20" s="54" t="s">
        <v>68</v>
      </c>
      <c r="D20" s="50" t="s">
        <v>71</v>
      </c>
      <c r="E20" s="48"/>
      <c r="F20" s="83"/>
      <c r="G20" s="295"/>
      <c r="H20" s="296"/>
      <c r="I20" s="297"/>
      <c r="J20" s="298"/>
      <c r="K20" s="298"/>
      <c r="L20" s="82" t="str">
        <f t="shared" si="0"/>
        <v> </v>
      </c>
      <c r="M20" s="303">
        <v>1</v>
      </c>
      <c r="N20" s="304">
        <v>1</v>
      </c>
      <c r="O20" s="298">
        <v>0</v>
      </c>
      <c r="P20" s="82">
        <f t="shared" si="2"/>
        <v>0</v>
      </c>
      <c r="Q20" s="308">
        <v>61</v>
      </c>
      <c r="R20" s="309">
        <v>1</v>
      </c>
      <c r="S20" s="84">
        <f t="shared" si="1"/>
        <v>1.6</v>
      </c>
    </row>
    <row r="21" spans="1:19" ht="12.75" customHeight="1">
      <c r="A21" s="46">
        <v>30</v>
      </c>
      <c r="B21" s="47">
        <v>361</v>
      </c>
      <c r="C21" s="54" t="s">
        <v>68</v>
      </c>
      <c r="D21" s="50" t="s">
        <v>81</v>
      </c>
      <c r="E21" s="48"/>
      <c r="F21" s="83"/>
      <c r="G21" s="295"/>
      <c r="H21" s="296"/>
      <c r="I21" s="297"/>
      <c r="J21" s="298"/>
      <c r="K21" s="298"/>
      <c r="L21" s="82" t="str">
        <f t="shared" si="0"/>
        <v> </v>
      </c>
      <c r="M21" s="303">
        <v>1</v>
      </c>
      <c r="N21" s="304"/>
      <c r="O21" s="298"/>
      <c r="P21" s="82" t="str">
        <f t="shared" si="2"/>
        <v> </v>
      </c>
      <c r="Q21" s="308">
        <v>46</v>
      </c>
      <c r="R21" s="309">
        <v>1</v>
      </c>
      <c r="S21" s="84">
        <f t="shared" si="1"/>
        <v>2.2</v>
      </c>
    </row>
    <row r="22" spans="1:19" ht="12.75" customHeight="1">
      <c r="A22" s="46">
        <v>30</v>
      </c>
      <c r="B22" s="47">
        <v>362</v>
      </c>
      <c r="C22" s="54" t="s">
        <v>68</v>
      </c>
      <c r="D22" s="50" t="s">
        <v>82</v>
      </c>
      <c r="E22" s="48"/>
      <c r="F22" s="83"/>
      <c r="G22" s="295"/>
      <c r="H22" s="296"/>
      <c r="I22" s="297"/>
      <c r="J22" s="298"/>
      <c r="K22" s="298"/>
      <c r="L22" s="82" t="str">
        <f t="shared" si="0"/>
        <v> </v>
      </c>
      <c r="M22" s="303">
        <v>1</v>
      </c>
      <c r="N22" s="304">
        <v>1</v>
      </c>
      <c r="O22" s="298">
        <v>0</v>
      </c>
      <c r="P22" s="82">
        <f t="shared" si="2"/>
        <v>0</v>
      </c>
      <c r="Q22" s="308">
        <v>39</v>
      </c>
      <c r="R22" s="309">
        <v>0</v>
      </c>
      <c r="S22" s="84">
        <f t="shared" si="1"/>
        <v>0</v>
      </c>
    </row>
    <row r="23" spans="1:19" ht="12.75" customHeight="1">
      <c r="A23" s="46">
        <v>30</v>
      </c>
      <c r="B23" s="47">
        <v>366</v>
      </c>
      <c r="C23" s="54" t="s">
        <v>68</v>
      </c>
      <c r="D23" s="50" t="s">
        <v>83</v>
      </c>
      <c r="E23" s="48"/>
      <c r="F23" s="83"/>
      <c r="G23" s="295"/>
      <c r="H23" s="296"/>
      <c r="I23" s="297"/>
      <c r="J23" s="298"/>
      <c r="K23" s="298"/>
      <c r="L23" s="82" t="str">
        <f t="shared" si="0"/>
        <v> </v>
      </c>
      <c r="M23" s="303">
        <v>1</v>
      </c>
      <c r="N23" s="304">
        <v>1</v>
      </c>
      <c r="O23" s="298">
        <v>0</v>
      </c>
      <c r="P23" s="82">
        <f t="shared" si="2"/>
        <v>0</v>
      </c>
      <c r="Q23" s="308">
        <v>107</v>
      </c>
      <c r="R23" s="309">
        <v>0</v>
      </c>
      <c r="S23" s="84">
        <f t="shared" si="1"/>
        <v>0</v>
      </c>
    </row>
    <row r="24" spans="1:19" ht="12.75" customHeight="1">
      <c r="A24" s="46">
        <v>30</v>
      </c>
      <c r="B24" s="47">
        <v>381</v>
      </c>
      <c r="C24" s="54" t="s">
        <v>68</v>
      </c>
      <c r="D24" s="50" t="s">
        <v>84</v>
      </c>
      <c r="E24" s="48"/>
      <c r="F24" s="83"/>
      <c r="G24" s="295"/>
      <c r="H24" s="296"/>
      <c r="I24" s="297"/>
      <c r="J24" s="298"/>
      <c r="K24" s="298"/>
      <c r="L24" s="82" t="str">
        <f t="shared" si="0"/>
        <v> </v>
      </c>
      <c r="M24" s="303">
        <v>1</v>
      </c>
      <c r="N24" s="304">
        <v>1</v>
      </c>
      <c r="O24" s="298">
        <v>0</v>
      </c>
      <c r="P24" s="82">
        <f t="shared" si="2"/>
        <v>0</v>
      </c>
      <c r="Q24" s="308">
        <v>12</v>
      </c>
      <c r="R24" s="309">
        <v>0</v>
      </c>
      <c r="S24" s="84">
        <f t="shared" si="1"/>
        <v>0</v>
      </c>
    </row>
    <row r="25" spans="1:19" ht="12.75" customHeight="1">
      <c r="A25" s="46">
        <v>30</v>
      </c>
      <c r="B25" s="47">
        <v>382</v>
      </c>
      <c r="C25" s="54" t="s">
        <v>68</v>
      </c>
      <c r="D25" s="50" t="s">
        <v>85</v>
      </c>
      <c r="E25" s="48"/>
      <c r="F25" s="83"/>
      <c r="G25" s="295"/>
      <c r="H25" s="296"/>
      <c r="I25" s="297"/>
      <c r="J25" s="298"/>
      <c r="K25" s="298"/>
      <c r="L25" s="82" t="str">
        <f t="shared" si="0"/>
        <v> </v>
      </c>
      <c r="M25" s="303">
        <v>1</v>
      </c>
      <c r="N25" s="304">
        <v>1</v>
      </c>
      <c r="O25" s="298">
        <v>0</v>
      </c>
      <c r="P25" s="82">
        <f t="shared" si="2"/>
        <v>0</v>
      </c>
      <c r="Q25" s="308">
        <v>21</v>
      </c>
      <c r="R25" s="309">
        <v>0</v>
      </c>
      <c r="S25" s="84">
        <f t="shared" si="1"/>
        <v>0</v>
      </c>
    </row>
    <row r="26" spans="1:19" ht="12.75" customHeight="1">
      <c r="A26" s="46">
        <v>30</v>
      </c>
      <c r="B26" s="47">
        <v>383</v>
      </c>
      <c r="C26" s="54" t="s">
        <v>68</v>
      </c>
      <c r="D26" s="50" t="s">
        <v>86</v>
      </c>
      <c r="E26" s="48"/>
      <c r="F26" s="83"/>
      <c r="G26" s="295"/>
      <c r="H26" s="296"/>
      <c r="I26" s="297"/>
      <c r="J26" s="298"/>
      <c r="K26" s="298"/>
      <c r="L26" s="82" t="str">
        <f t="shared" si="0"/>
        <v> </v>
      </c>
      <c r="M26" s="303">
        <v>1</v>
      </c>
      <c r="N26" s="304"/>
      <c r="O26" s="298"/>
      <c r="P26" s="82" t="str">
        <f t="shared" si="2"/>
        <v> </v>
      </c>
      <c r="Q26" s="308">
        <v>19</v>
      </c>
      <c r="R26" s="309">
        <v>0</v>
      </c>
      <c r="S26" s="84">
        <f t="shared" si="1"/>
        <v>0</v>
      </c>
    </row>
    <row r="27" spans="1:19" ht="12.75" customHeight="1">
      <c r="A27" s="46">
        <v>30</v>
      </c>
      <c r="B27" s="47">
        <v>390</v>
      </c>
      <c r="C27" s="54" t="s">
        <v>68</v>
      </c>
      <c r="D27" s="50" t="s">
        <v>87</v>
      </c>
      <c r="E27" s="48"/>
      <c r="F27" s="83"/>
      <c r="G27" s="295"/>
      <c r="H27" s="296"/>
      <c r="I27" s="297"/>
      <c r="J27" s="298"/>
      <c r="K27" s="298"/>
      <c r="L27" s="82" t="str">
        <f t="shared" si="0"/>
        <v> </v>
      </c>
      <c r="M27" s="303">
        <v>1</v>
      </c>
      <c r="N27" s="304">
        <v>1</v>
      </c>
      <c r="O27" s="298">
        <v>0</v>
      </c>
      <c r="P27" s="82">
        <f t="shared" si="2"/>
        <v>0</v>
      </c>
      <c r="Q27" s="308">
        <v>33</v>
      </c>
      <c r="R27" s="309">
        <v>0</v>
      </c>
      <c r="S27" s="84">
        <f t="shared" si="1"/>
        <v>0</v>
      </c>
    </row>
    <row r="28" spans="1:19" ht="12.75" customHeight="1">
      <c r="A28" s="46">
        <v>30</v>
      </c>
      <c r="B28" s="47">
        <v>391</v>
      </c>
      <c r="C28" s="54" t="s">
        <v>68</v>
      </c>
      <c r="D28" s="50" t="s">
        <v>88</v>
      </c>
      <c r="E28" s="48"/>
      <c r="F28" s="83"/>
      <c r="G28" s="295"/>
      <c r="H28" s="296"/>
      <c r="I28" s="297"/>
      <c r="J28" s="298"/>
      <c r="K28" s="298"/>
      <c r="L28" s="82" t="str">
        <f t="shared" si="0"/>
        <v> </v>
      </c>
      <c r="M28" s="303">
        <v>1</v>
      </c>
      <c r="N28" s="304">
        <v>1</v>
      </c>
      <c r="O28" s="298">
        <v>0</v>
      </c>
      <c r="P28" s="82">
        <f t="shared" si="2"/>
        <v>0</v>
      </c>
      <c r="Q28" s="308">
        <v>34</v>
      </c>
      <c r="R28" s="309">
        <v>0</v>
      </c>
      <c r="S28" s="84">
        <f t="shared" si="1"/>
        <v>0</v>
      </c>
    </row>
    <row r="29" spans="1:19" ht="12.75" customHeight="1">
      <c r="A29" s="46">
        <v>30</v>
      </c>
      <c r="B29" s="47">
        <v>392</v>
      </c>
      <c r="C29" s="54" t="s">
        <v>68</v>
      </c>
      <c r="D29" s="50" t="s">
        <v>89</v>
      </c>
      <c r="E29" s="48"/>
      <c r="F29" s="83"/>
      <c r="G29" s="295"/>
      <c r="H29" s="296"/>
      <c r="I29" s="297"/>
      <c r="J29" s="298"/>
      <c r="K29" s="298"/>
      <c r="L29" s="82" t="str">
        <f t="shared" si="0"/>
        <v> </v>
      </c>
      <c r="M29" s="303">
        <v>1</v>
      </c>
      <c r="N29" s="304">
        <v>1</v>
      </c>
      <c r="O29" s="298">
        <v>0</v>
      </c>
      <c r="P29" s="82">
        <f t="shared" si="2"/>
        <v>0</v>
      </c>
      <c r="Q29" s="308">
        <v>84</v>
      </c>
      <c r="R29" s="309">
        <v>0</v>
      </c>
      <c r="S29" s="84">
        <f t="shared" si="1"/>
        <v>0</v>
      </c>
    </row>
    <row r="30" spans="1:19" ht="12.75" customHeight="1">
      <c r="A30" s="46">
        <v>30</v>
      </c>
      <c r="B30" s="47">
        <v>401</v>
      </c>
      <c r="C30" s="54" t="s">
        <v>68</v>
      </c>
      <c r="D30" s="50" t="s">
        <v>90</v>
      </c>
      <c r="E30" s="48"/>
      <c r="F30" s="83"/>
      <c r="G30" s="295"/>
      <c r="H30" s="296"/>
      <c r="I30" s="297"/>
      <c r="J30" s="298"/>
      <c r="K30" s="298"/>
      <c r="L30" s="82"/>
      <c r="M30" s="303">
        <v>1</v>
      </c>
      <c r="N30" s="304">
        <v>1</v>
      </c>
      <c r="O30" s="298">
        <v>0</v>
      </c>
      <c r="P30" s="82">
        <f t="shared" si="2"/>
        <v>0</v>
      </c>
      <c r="Q30" s="308">
        <v>67</v>
      </c>
      <c r="R30" s="309">
        <v>0</v>
      </c>
      <c r="S30" s="84">
        <f t="shared" si="1"/>
        <v>0</v>
      </c>
    </row>
    <row r="31" spans="1:19" ht="12.75" customHeight="1">
      <c r="A31" s="46">
        <v>30</v>
      </c>
      <c r="B31" s="47">
        <v>404</v>
      </c>
      <c r="C31" s="54" t="s">
        <v>68</v>
      </c>
      <c r="D31" s="50" t="s">
        <v>91</v>
      </c>
      <c r="E31" s="48"/>
      <c r="F31" s="83"/>
      <c r="G31" s="295"/>
      <c r="H31" s="296"/>
      <c r="I31" s="297"/>
      <c r="J31" s="298"/>
      <c r="K31" s="298"/>
      <c r="L31" s="82"/>
      <c r="M31" s="303">
        <v>1</v>
      </c>
      <c r="N31" s="304">
        <v>1</v>
      </c>
      <c r="O31" s="298">
        <v>0</v>
      </c>
      <c r="P31" s="82">
        <f t="shared" si="2"/>
        <v>0</v>
      </c>
      <c r="Q31" s="310">
        <v>98</v>
      </c>
      <c r="R31" s="309">
        <v>6</v>
      </c>
      <c r="S31" s="84">
        <f t="shared" si="1"/>
        <v>6.1</v>
      </c>
    </row>
    <row r="32" spans="1:19" ht="12.75" customHeight="1">
      <c r="A32" s="46">
        <v>30</v>
      </c>
      <c r="B32" s="47">
        <v>406</v>
      </c>
      <c r="C32" s="54" t="s">
        <v>68</v>
      </c>
      <c r="D32" s="50" t="s">
        <v>92</v>
      </c>
      <c r="E32" s="48"/>
      <c r="F32" s="83"/>
      <c r="G32" s="295"/>
      <c r="H32" s="296"/>
      <c r="I32" s="297"/>
      <c r="J32" s="298"/>
      <c r="K32" s="298"/>
      <c r="L32" s="82"/>
      <c r="M32" s="303">
        <v>1</v>
      </c>
      <c r="N32" s="304">
        <v>1</v>
      </c>
      <c r="O32" s="298">
        <v>0</v>
      </c>
      <c r="P32" s="82">
        <f t="shared" si="2"/>
        <v>0</v>
      </c>
      <c r="Q32" s="310">
        <v>39</v>
      </c>
      <c r="R32" s="309">
        <v>0</v>
      </c>
      <c r="S32" s="84">
        <f t="shared" si="1"/>
        <v>0</v>
      </c>
    </row>
    <row r="33" spans="1:19" ht="12.75" customHeight="1">
      <c r="A33" s="46">
        <v>30</v>
      </c>
      <c r="B33" s="47">
        <v>421</v>
      </c>
      <c r="C33" s="54" t="s">
        <v>68</v>
      </c>
      <c r="D33" s="50" t="s">
        <v>93</v>
      </c>
      <c r="E33" s="48"/>
      <c r="F33" s="83"/>
      <c r="G33" s="295"/>
      <c r="H33" s="296"/>
      <c r="I33" s="297"/>
      <c r="J33" s="298"/>
      <c r="K33" s="298"/>
      <c r="L33" s="82"/>
      <c r="M33" s="303">
        <v>1</v>
      </c>
      <c r="N33" s="304">
        <v>1</v>
      </c>
      <c r="O33" s="298">
        <v>0</v>
      </c>
      <c r="P33" s="82">
        <f t="shared" si="2"/>
        <v>0</v>
      </c>
      <c r="Q33" s="310">
        <v>55</v>
      </c>
      <c r="R33" s="309">
        <v>0</v>
      </c>
      <c r="S33" s="84">
        <f t="shared" si="1"/>
        <v>0</v>
      </c>
    </row>
    <row r="34" spans="1:19" ht="12.75" customHeight="1">
      <c r="A34" s="46">
        <v>30</v>
      </c>
      <c r="B34" s="47">
        <v>422</v>
      </c>
      <c r="C34" s="54" t="s">
        <v>68</v>
      </c>
      <c r="D34" s="50" t="s">
        <v>94</v>
      </c>
      <c r="E34" s="48"/>
      <c r="F34" s="83"/>
      <c r="G34" s="295"/>
      <c r="H34" s="296"/>
      <c r="I34" s="297"/>
      <c r="J34" s="298"/>
      <c r="K34" s="298"/>
      <c r="L34" s="82"/>
      <c r="M34" s="303">
        <v>1</v>
      </c>
      <c r="N34" s="304">
        <v>1</v>
      </c>
      <c r="O34" s="298">
        <v>0</v>
      </c>
      <c r="P34" s="82">
        <f t="shared" si="2"/>
        <v>0</v>
      </c>
      <c r="Q34" s="308">
        <v>24</v>
      </c>
      <c r="R34" s="309">
        <v>1</v>
      </c>
      <c r="S34" s="84">
        <f t="shared" si="1"/>
        <v>4.2</v>
      </c>
    </row>
    <row r="35" spans="1:19" ht="12.75" customHeight="1">
      <c r="A35" s="46">
        <v>30</v>
      </c>
      <c r="B35" s="47">
        <v>424</v>
      </c>
      <c r="C35" s="54" t="s">
        <v>68</v>
      </c>
      <c r="D35" s="50" t="s">
        <v>95</v>
      </c>
      <c r="E35" s="48"/>
      <c r="F35" s="83"/>
      <c r="G35" s="295"/>
      <c r="H35" s="296"/>
      <c r="I35" s="297"/>
      <c r="J35" s="298"/>
      <c r="K35" s="298"/>
      <c r="L35" s="82"/>
      <c r="M35" s="303">
        <v>1</v>
      </c>
      <c r="N35" s="305"/>
      <c r="O35" s="298"/>
      <c r="P35" s="82" t="str">
        <f t="shared" si="2"/>
        <v> </v>
      </c>
      <c r="Q35" s="308">
        <v>44</v>
      </c>
      <c r="R35" s="309">
        <v>0</v>
      </c>
      <c r="S35" s="84">
        <f t="shared" si="1"/>
        <v>0</v>
      </c>
    </row>
    <row r="36" spans="1:19" ht="12.75" customHeight="1">
      <c r="A36" s="46">
        <v>30</v>
      </c>
      <c r="B36" s="47">
        <v>427</v>
      </c>
      <c r="C36" s="54" t="s">
        <v>68</v>
      </c>
      <c r="D36" s="50" t="s">
        <v>96</v>
      </c>
      <c r="E36" s="48"/>
      <c r="F36" s="83"/>
      <c r="G36" s="295"/>
      <c r="H36" s="296"/>
      <c r="I36" s="297"/>
      <c r="J36" s="298"/>
      <c r="K36" s="298"/>
      <c r="L36" s="82" t="str">
        <f t="shared" si="0"/>
        <v> </v>
      </c>
      <c r="M36" s="303">
        <v>1</v>
      </c>
      <c r="N36" s="305"/>
      <c r="O36" s="298"/>
      <c r="P36" s="82" t="str">
        <f t="shared" si="2"/>
        <v> </v>
      </c>
      <c r="Q36" s="308">
        <v>4</v>
      </c>
      <c r="R36" s="309">
        <v>0</v>
      </c>
      <c r="S36" s="84">
        <f t="shared" si="1"/>
        <v>0</v>
      </c>
    </row>
    <row r="37" spans="1:19" ht="12.75" customHeight="1">
      <c r="A37" s="46">
        <v>30</v>
      </c>
      <c r="B37" s="47">
        <v>428</v>
      </c>
      <c r="C37" s="54" t="s">
        <v>68</v>
      </c>
      <c r="D37" s="50" t="s">
        <v>97</v>
      </c>
      <c r="E37" s="48"/>
      <c r="F37" s="83"/>
      <c r="G37" s="295"/>
      <c r="H37" s="296"/>
      <c r="I37" s="297"/>
      <c r="J37" s="298"/>
      <c r="K37" s="298"/>
      <c r="L37" s="82" t="str">
        <f t="shared" si="0"/>
        <v> </v>
      </c>
      <c r="M37" s="303">
        <v>1</v>
      </c>
      <c r="N37" s="305">
        <v>1</v>
      </c>
      <c r="O37" s="298">
        <v>0</v>
      </c>
      <c r="P37" s="82">
        <f t="shared" si="2"/>
        <v>0</v>
      </c>
      <c r="Q37" s="310">
        <v>67</v>
      </c>
      <c r="R37" s="311">
        <v>0</v>
      </c>
      <c r="S37" s="84">
        <f t="shared" si="1"/>
        <v>0</v>
      </c>
    </row>
    <row r="38" spans="1:19" ht="12.75" customHeight="1" thickBot="1">
      <c r="A38" s="56"/>
      <c r="B38" s="57"/>
      <c r="C38" s="58"/>
      <c r="D38" s="59"/>
      <c r="E38" s="60"/>
      <c r="F38" s="36"/>
      <c r="G38" s="299"/>
      <c r="H38" s="300"/>
      <c r="I38" s="301"/>
      <c r="J38" s="302"/>
      <c r="K38" s="302"/>
      <c r="L38" s="82" t="str">
        <f t="shared" si="0"/>
        <v> </v>
      </c>
      <c r="M38" s="306"/>
      <c r="N38" s="307"/>
      <c r="O38" s="302"/>
      <c r="P38" s="82" t="str">
        <f t="shared" si="2"/>
        <v> </v>
      </c>
      <c r="Q38" s="312"/>
      <c r="R38" s="313"/>
      <c r="S38" s="134" t="str">
        <f t="shared" si="1"/>
        <v> </v>
      </c>
    </row>
    <row r="39" spans="1:19" ht="18.75" customHeight="1" thickBot="1">
      <c r="A39" s="4"/>
      <c r="B39" s="5"/>
      <c r="C39" s="158" t="s">
        <v>4</v>
      </c>
      <c r="D39" s="158"/>
      <c r="E39" s="39"/>
      <c r="F39" s="74">
        <f>COUNTA(F8:F38)</f>
        <v>0</v>
      </c>
      <c r="G39" s="75"/>
      <c r="H39" s="76">
        <f>SUM(H8:H38)</f>
        <v>0</v>
      </c>
      <c r="I39" s="77">
        <f>COUNTA(I8:I38)</f>
        <v>9</v>
      </c>
      <c r="J39" s="78">
        <f>SUM(J8:J38)</f>
        <v>10</v>
      </c>
      <c r="K39" s="78">
        <f>SUM(K8:K38)</f>
        <v>1</v>
      </c>
      <c r="L39" s="78">
        <f>IF(J39=""," ",ROUND(K39/J39*100,1))</f>
        <v>10</v>
      </c>
      <c r="M39" s="79">
        <f>COUNTA(M8:M38)</f>
        <v>21</v>
      </c>
      <c r="N39" s="78">
        <f>SUM(N8:N38)</f>
        <v>16</v>
      </c>
      <c r="O39" s="78">
        <f>SUM(O8:O38)</f>
        <v>0</v>
      </c>
      <c r="P39" s="78">
        <f>IF(N39=""," ",ROUND(O39/N39*100,1))</f>
        <v>0</v>
      </c>
      <c r="Q39" s="80">
        <f>SUM(Q8:Q38)</f>
        <v>3543</v>
      </c>
      <c r="R39" s="78">
        <f>SUM(R8:R38)</f>
        <v>139</v>
      </c>
      <c r="S39" s="135">
        <f t="shared" si="1"/>
        <v>3.9</v>
      </c>
    </row>
  </sheetData>
  <mergeCells count="20">
    <mergeCell ref="M5:M7"/>
    <mergeCell ref="A4:A7"/>
    <mergeCell ref="B4:B7"/>
    <mergeCell ref="C4:C7"/>
    <mergeCell ref="D4:D7"/>
    <mergeCell ref="C39:D39"/>
    <mergeCell ref="H5:H7"/>
    <mergeCell ref="E5:E7"/>
    <mergeCell ref="F5:F7"/>
    <mergeCell ref="G5:G7"/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  <ignoredErrors>
    <ignoredError sqref="I39" formula="1"/>
    <ignoredError sqref="L39" evalError="1"/>
    <ignoredError sqref="P39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375" style="2" customWidth="1"/>
    <col min="3" max="3" width="8.50390625" style="2" customWidth="1"/>
    <col min="4" max="4" width="10.125" style="2" customWidth="1"/>
    <col min="5" max="5" width="6.375" style="2" customWidth="1"/>
    <col min="6" max="6" width="7.625" style="2" customWidth="1"/>
    <col min="7" max="8" width="5.625" style="2" customWidth="1"/>
    <col min="9" max="10" width="6.125" style="2" customWidth="1"/>
    <col min="11" max="11" width="5.625" style="2" customWidth="1"/>
    <col min="12" max="13" width="4.875" style="2" customWidth="1"/>
    <col min="14" max="16" width="6.125" style="2" customWidth="1"/>
    <col min="17" max="18" width="5.125" style="2" customWidth="1"/>
    <col min="19" max="19" width="6.125" style="2" customWidth="1"/>
    <col min="20" max="20" width="5.125" style="2" customWidth="1"/>
    <col min="21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7" width="6.1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163" t="s">
        <v>161</v>
      </c>
      <c r="Z2" s="195"/>
      <c r="AA2" s="164"/>
    </row>
    <row r="3" ht="8.25" customHeight="1" thickBot="1"/>
    <row r="4" spans="5:27" s="12" customFormat="1" ht="18.75" customHeight="1" thickBot="1">
      <c r="E4" s="247" t="s">
        <v>143</v>
      </c>
      <c r="F4" s="248"/>
      <c r="G4" s="137">
        <v>1</v>
      </c>
      <c r="H4" s="249">
        <v>39904</v>
      </c>
      <c r="I4" s="250"/>
      <c r="J4" s="251"/>
      <c r="K4" s="30">
        <v>2</v>
      </c>
      <c r="L4" s="249">
        <v>39934</v>
      </c>
      <c r="M4" s="250"/>
      <c r="N4" s="251"/>
      <c r="O4" s="30">
        <v>3</v>
      </c>
      <c r="P4" s="249" t="s">
        <v>66</v>
      </c>
      <c r="Q4" s="250"/>
      <c r="R4" s="250"/>
      <c r="S4" s="250"/>
      <c r="T4" s="251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64" t="s">
        <v>19</v>
      </c>
      <c r="F6" s="265"/>
      <c r="G6" s="125">
        <v>1</v>
      </c>
      <c r="I6" s="10"/>
      <c r="J6" s="10"/>
      <c r="K6" s="10"/>
      <c r="L6" s="283" t="s">
        <v>19</v>
      </c>
      <c r="M6" s="284"/>
      <c r="N6" s="285"/>
      <c r="O6" s="125">
        <v>1</v>
      </c>
      <c r="P6" s="7"/>
      <c r="Q6" s="283" t="s">
        <v>19</v>
      </c>
      <c r="R6" s="284"/>
      <c r="S6" s="285"/>
      <c r="T6" s="125">
        <v>1</v>
      </c>
      <c r="U6" s="9"/>
      <c r="V6" s="264" t="s">
        <v>19</v>
      </c>
      <c r="W6" s="265"/>
      <c r="X6" s="266"/>
      <c r="Y6" s="125">
        <v>1</v>
      </c>
      <c r="Z6" s="9"/>
      <c r="AA6"/>
    </row>
    <row r="7" spans="1:27" ht="27" customHeight="1">
      <c r="A7" s="185" t="s">
        <v>26</v>
      </c>
      <c r="B7" s="192" t="s">
        <v>63</v>
      </c>
      <c r="C7" s="188" t="s">
        <v>52</v>
      </c>
      <c r="D7" s="160" t="s">
        <v>17</v>
      </c>
      <c r="E7" s="167" t="s">
        <v>42</v>
      </c>
      <c r="F7" s="168"/>
      <c r="G7" s="168"/>
      <c r="H7" s="168"/>
      <c r="I7" s="168"/>
      <c r="J7" s="168"/>
      <c r="K7" s="169"/>
      <c r="L7" s="267" t="s">
        <v>48</v>
      </c>
      <c r="M7" s="268"/>
      <c r="N7" s="268"/>
      <c r="O7" s="268"/>
      <c r="P7" s="269"/>
      <c r="Q7" s="267" t="s">
        <v>49</v>
      </c>
      <c r="R7" s="268"/>
      <c r="S7" s="268"/>
      <c r="T7" s="268"/>
      <c r="U7" s="269"/>
      <c r="V7" s="209" t="s">
        <v>47</v>
      </c>
      <c r="W7" s="210"/>
      <c r="X7" s="210"/>
      <c r="Y7" s="210"/>
      <c r="Z7" s="210"/>
      <c r="AA7" s="211"/>
    </row>
    <row r="8" spans="1:27" ht="13.5" customHeight="1">
      <c r="A8" s="186"/>
      <c r="B8" s="193"/>
      <c r="C8" s="189"/>
      <c r="D8" s="190"/>
      <c r="E8" s="254" t="s">
        <v>144</v>
      </c>
      <c r="F8" s="221" t="s">
        <v>43</v>
      </c>
      <c r="G8" s="257" t="s">
        <v>1</v>
      </c>
      <c r="H8" s="119"/>
      <c r="I8" s="244" t="s">
        <v>0</v>
      </c>
      <c r="J8" s="119"/>
      <c r="K8" s="138"/>
      <c r="L8" s="270" t="s">
        <v>1</v>
      </c>
      <c r="M8" s="119"/>
      <c r="N8" s="244" t="s">
        <v>0</v>
      </c>
      <c r="O8" s="119"/>
      <c r="P8" s="139"/>
      <c r="Q8" s="241" t="s">
        <v>1</v>
      </c>
      <c r="R8" s="119"/>
      <c r="S8" s="244" t="s">
        <v>0</v>
      </c>
      <c r="T8" s="119"/>
      <c r="U8" s="139"/>
      <c r="V8" s="277" t="s">
        <v>11</v>
      </c>
      <c r="W8" s="140"/>
      <c r="X8" s="141"/>
      <c r="Y8" s="274" t="s">
        <v>145</v>
      </c>
      <c r="Z8" s="275"/>
      <c r="AA8" s="276"/>
    </row>
    <row r="9" spans="1:27" ht="13.5" customHeight="1">
      <c r="A9" s="186"/>
      <c r="B9" s="193"/>
      <c r="C9" s="189"/>
      <c r="D9" s="190"/>
      <c r="E9" s="255"/>
      <c r="F9" s="222"/>
      <c r="G9" s="258"/>
      <c r="H9" s="120" t="s">
        <v>146</v>
      </c>
      <c r="I9" s="245"/>
      <c r="J9" s="120" t="s">
        <v>146</v>
      </c>
      <c r="K9" s="261" t="s">
        <v>147</v>
      </c>
      <c r="L9" s="271"/>
      <c r="M9" s="120" t="s">
        <v>148</v>
      </c>
      <c r="N9" s="245"/>
      <c r="O9" s="120" t="s">
        <v>148</v>
      </c>
      <c r="P9" s="273" t="s">
        <v>147</v>
      </c>
      <c r="Q9" s="242"/>
      <c r="R9" s="120" t="s">
        <v>148</v>
      </c>
      <c r="S9" s="245"/>
      <c r="T9" s="120" t="s">
        <v>148</v>
      </c>
      <c r="U9" s="280" t="s">
        <v>147</v>
      </c>
      <c r="V9" s="278"/>
      <c r="W9" s="120" t="s">
        <v>148</v>
      </c>
      <c r="X9" s="282" t="s">
        <v>147</v>
      </c>
      <c r="Y9" s="263" t="s">
        <v>44</v>
      </c>
      <c r="Z9" s="121"/>
      <c r="AA9" s="236" t="s">
        <v>147</v>
      </c>
    </row>
    <row r="10" spans="1:27" ht="13.5" customHeight="1">
      <c r="A10" s="186"/>
      <c r="B10" s="193"/>
      <c r="C10" s="189"/>
      <c r="D10" s="190"/>
      <c r="E10" s="255"/>
      <c r="F10" s="222"/>
      <c r="G10" s="258"/>
      <c r="H10" s="239" t="s">
        <v>45</v>
      </c>
      <c r="I10" s="245"/>
      <c r="J10" s="239" t="s">
        <v>45</v>
      </c>
      <c r="K10" s="261"/>
      <c r="L10" s="271"/>
      <c r="M10" s="239" t="s">
        <v>45</v>
      </c>
      <c r="N10" s="245"/>
      <c r="O10" s="239" t="s">
        <v>45</v>
      </c>
      <c r="P10" s="273"/>
      <c r="Q10" s="242"/>
      <c r="R10" s="239" t="s">
        <v>45</v>
      </c>
      <c r="S10" s="245"/>
      <c r="T10" s="239" t="s">
        <v>45</v>
      </c>
      <c r="U10" s="280"/>
      <c r="V10" s="278"/>
      <c r="W10" s="239" t="s">
        <v>46</v>
      </c>
      <c r="X10" s="280"/>
      <c r="Y10" s="261"/>
      <c r="Z10" s="142" t="s">
        <v>149</v>
      </c>
      <c r="AA10" s="237"/>
    </row>
    <row r="11" spans="1:27" ht="54.75" customHeight="1">
      <c r="A11" s="187"/>
      <c r="B11" s="194"/>
      <c r="C11" s="189"/>
      <c r="D11" s="191"/>
      <c r="E11" s="256"/>
      <c r="F11" s="223"/>
      <c r="G11" s="259"/>
      <c r="H11" s="240"/>
      <c r="I11" s="246"/>
      <c r="J11" s="240"/>
      <c r="K11" s="262"/>
      <c r="L11" s="272"/>
      <c r="M11" s="240"/>
      <c r="N11" s="246"/>
      <c r="O11" s="240"/>
      <c r="P11" s="162"/>
      <c r="Q11" s="243"/>
      <c r="R11" s="240"/>
      <c r="S11" s="246"/>
      <c r="T11" s="240"/>
      <c r="U11" s="281"/>
      <c r="V11" s="279"/>
      <c r="W11" s="240"/>
      <c r="X11" s="281"/>
      <c r="Y11" s="262"/>
      <c r="Z11" s="143" t="s">
        <v>150</v>
      </c>
      <c r="AA11" s="238"/>
    </row>
    <row r="12" spans="1:27" ht="12.75" customHeight="1">
      <c r="A12" s="46">
        <v>30</v>
      </c>
      <c r="B12" s="47">
        <v>201</v>
      </c>
      <c r="C12" s="48" t="s">
        <v>68</v>
      </c>
      <c r="D12" s="49" t="s">
        <v>69</v>
      </c>
      <c r="E12" s="294">
        <v>40</v>
      </c>
      <c r="F12" s="85">
        <v>21</v>
      </c>
      <c r="G12" s="85">
        <v>77</v>
      </c>
      <c r="H12" s="85">
        <v>69</v>
      </c>
      <c r="I12" s="85">
        <v>1739</v>
      </c>
      <c r="J12" s="85">
        <v>351</v>
      </c>
      <c r="K12" s="84">
        <f>IF(G12=""," ",ROUND(J12/I12*100,1))</f>
        <v>20.2</v>
      </c>
      <c r="L12" s="86">
        <v>41</v>
      </c>
      <c r="M12" s="85">
        <v>38</v>
      </c>
      <c r="N12" s="85">
        <v>1343</v>
      </c>
      <c r="O12" s="85">
        <v>243</v>
      </c>
      <c r="P12" s="87">
        <f>IF(L12=""," ",ROUND(O12/N12*100,1))</f>
        <v>18.1</v>
      </c>
      <c r="Q12" s="288">
        <v>6</v>
      </c>
      <c r="R12" s="289">
        <v>3</v>
      </c>
      <c r="S12" s="289">
        <v>51</v>
      </c>
      <c r="T12" s="289">
        <v>4</v>
      </c>
      <c r="U12" s="84">
        <f>IF(Q12=""," ",ROUND(T12/S12*100,1))</f>
        <v>7.8</v>
      </c>
      <c r="V12" s="88">
        <v>246</v>
      </c>
      <c r="W12" s="85">
        <v>7</v>
      </c>
      <c r="X12" s="89">
        <f>IF(V12=""," ",ROUND(W12/V12*100,1))</f>
        <v>2.8</v>
      </c>
      <c r="Y12" s="85">
        <v>211</v>
      </c>
      <c r="Z12" s="85">
        <v>4</v>
      </c>
      <c r="AA12" s="87">
        <f>IF(Y12=""," ",ROUND(Z12/Y12*100,1))</f>
        <v>1.9</v>
      </c>
    </row>
    <row r="13" spans="1:27" ht="12.75" customHeight="1">
      <c r="A13" s="46">
        <v>30</v>
      </c>
      <c r="B13" s="47">
        <v>202</v>
      </c>
      <c r="C13" s="48" t="s">
        <v>68</v>
      </c>
      <c r="D13" s="49" t="s">
        <v>70</v>
      </c>
      <c r="E13" s="294">
        <v>33</v>
      </c>
      <c r="F13" s="85">
        <v>23</v>
      </c>
      <c r="G13" s="85">
        <v>47</v>
      </c>
      <c r="H13" s="85">
        <v>33</v>
      </c>
      <c r="I13" s="85">
        <v>681</v>
      </c>
      <c r="J13" s="85">
        <v>155</v>
      </c>
      <c r="K13" s="84">
        <f aca="true" t="shared" si="0" ref="K13:K41">IF(G13=""," ",ROUND(J13/I13*100,1))</f>
        <v>22.8</v>
      </c>
      <c r="L13" s="86">
        <v>23</v>
      </c>
      <c r="M13" s="85">
        <v>17</v>
      </c>
      <c r="N13" s="85">
        <v>321</v>
      </c>
      <c r="O13" s="85">
        <v>62</v>
      </c>
      <c r="P13" s="87">
        <f>IF(L13=""," ",ROUND(O13/N13*100,1))</f>
        <v>19.3</v>
      </c>
      <c r="Q13" s="288">
        <v>6</v>
      </c>
      <c r="R13" s="289">
        <v>2</v>
      </c>
      <c r="S13" s="289">
        <v>47</v>
      </c>
      <c r="T13" s="289">
        <v>3</v>
      </c>
      <c r="U13" s="84">
        <f>IF(Q13=""," ",ROUND(T13/S13*100,1))</f>
        <v>6.4</v>
      </c>
      <c r="V13" s="88">
        <v>86</v>
      </c>
      <c r="W13" s="85">
        <v>5</v>
      </c>
      <c r="X13" s="89">
        <f>IF(V13=""," ",ROUND(W13/V13*100,1))</f>
        <v>5.8</v>
      </c>
      <c r="Y13" s="85">
        <v>51</v>
      </c>
      <c r="Z13" s="85">
        <v>0</v>
      </c>
      <c r="AA13" s="87">
        <f aca="true" t="shared" si="1" ref="AA13:AA41">IF(Y13=""," ",ROUND(Z13/Y13*100,1))</f>
        <v>0</v>
      </c>
    </row>
    <row r="14" spans="1:27" ht="12.75" customHeight="1">
      <c r="A14" s="46">
        <v>30</v>
      </c>
      <c r="B14" s="47">
        <v>203</v>
      </c>
      <c r="C14" s="54" t="s">
        <v>68</v>
      </c>
      <c r="D14" s="50" t="s">
        <v>114</v>
      </c>
      <c r="E14" s="123">
        <v>40</v>
      </c>
      <c r="F14" s="85">
        <v>23</v>
      </c>
      <c r="G14" s="85">
        <v>49</v>
      </c>
      <c r="H14" s="85">
        <v>47</v>
      </c>
      <c r="I14" s="85">
        <v>899</v>
      </c>
      <c r="J14" s="85">
        <v>261</v>
      </c>
      <c r="K14" s="84">
        <f t="shared" si="0"/>
        <v>29</v>
      </c>
      <c r="L14" s="86">
        <v>21</v>
      </c>
      <c r="M14" s="85">
        <v>19</v>
      </c>
      <c r="N14" s="85">
        <v>365</v>
      </c>
      <c r="O14" s="85">
        <v>57</v>
      </c>
      <c r="P14" s="87">
        <f aca="true" t="shared" si="2" ref="P14:P41">IF(L14=""," ",ROUND(O14/N14*100,1))</f>
        <v>15.6</v>
      </c>
      <c r="Q14" s="288">
        <v>6</v>
      </c>
      <c r="R14" s="289">
        <v>2</v>
      </c>
      <c r="S14" s="289">
        <v>53</v>
      </c>
      <c r="T14" s="289">
        <v>3</v>
      </c>
      <c r="U14" s="84">
        <f aca="true" t="shared" si="3" ref="U14:U41">IF(Q14=""," ",ROUND(T14/S14*100,1))</f>
        <v>5.7</v>
      </c>
      <c r="V14" s="88">
        <v>166</v>
      </c>
      <c r="W14" s="85">
        <v>31</v>
      </c>
      <c r="X14" s="89">
        <f aca="true" t="shared" si="4" ref="X14:X41">IF(V14=""," ",ROUND(W14/V14*100,1))</f>
        <v>18.7</v>
      </c>
      <c r="Y14" s="85">
        <v>87</v>
      </c>
      <c r="Z14" s="85">
        <v>8</v>
      </c>
      <c r="AA14" s="87">
        <f t="shared" si="1"/>
        <v>9.2</v>
      </c>
    </row>
    <row r="15" spans="1:27" ht="12.75" customHeight="1">
      <c r="A15" s="46">
        <v>30</v>
      </c>
      <c r="B15" s="47">
        <v>204</v>
      </c>
      <c r="C15" s="54" t="s">
        <v>68</v>
      </c>
      <c r="D15" s="50" t="s">
        <v>72</v>
      </c>
      <c r="E15" s="123">
        <v>30</v>
      </c>
      <c r="F15" s="85">
        <v>24</v>
      </c>
      <c r="G15" s="126">
        <v>34</v>
      </c>
      <c r="H15" s="126">
        <v>23</v>
      </c>
      <c r="I15" s="126">
        <v>787</v>
      </c>
      <c r="J15" s="126">
        <v>263</v>
      </c>
      <c r="K15" s="84">
        <f t="shared" si="0"/>
        <v>33.4</v>
      </c>
      <c r="L15" s="86">
        <v>11</v>
      </c>
      <c r="M15" s="85">
        <v>10</v>
      </c>
      <c r="N15" s="85">
        <v>192</v>
      </c>
      <c r="O15" s="85">
        <v>41</v>
      </c>
      <c r="P15" s="87">
        <f t="shared" si="2"/>
        <v>21.4</v>
      </c>
      <c r="Q15" s="288">
        <v>6</v>
      </c>
      <c r="R15" s="289">
        <v>2</v>
      </c>
      <c r="S15" s="289">
        <v>44</v>
      </c>
      <c r="T15" s="289">
        <v>2</v>
      </c>
      <c r="U15" s="84">
        <f t="shared" si="3"/>
        <v>4.5</v>
      </c>
      <c r="V15" s="88">
        <v>89</v>
      </c>
      <c r="W15" s="85">
        <v>18</v>
      </c>
      <c r="X15" s="89">
        <f t="shared" si="4"/>
        <v>20.2</v>
      </c>
      <c r="Y15" s="85">
        <v>49</v>
      </c>
      <c r="Z15" s="85">
        <v>5</v>
      </c>
      <c r="AA15" s="87">
        <f t="shared" si="1"/>
        <v>10.2</v>
      </c>
    </row>
    <row r="16" spans="1:27" ht="12.75" customHeight="1">
      <c r="A16" s="46">
        <v>30</v>
      </c>
      <c r="B16" s="47">
        <v>205</v>
      </c>
      <c r="C16" s="54" t="s">
        <v>68</v>
      </c>
      <c r="D16" s="50" t="s">
        <v>73</v>
      </c>
      <c r="E16" s="123"/>
      <c r="F16" s="85"/>
      <c r="G16" s="85"/>
      <c r="H16" s="85"/>
      <c r="I16" s="85"/>
      <c r="J16" s="85"/>
      <c r="K16" s="84" t="str">
        <f t="shared" si="0"/>
        <v> </v>
      </c>
      <c r="L16" s="86">
        <v>20</v>
      </c>
      <c r="M16" s="85">
        <v>14</v>
      </c>
      <c r="N16" s="85">
        <v>315</v>
      </c>
      <c r="O16" s="85">
        <v>84</v>
      </c>
      <c r="P16" s="87">
        <f t="shared" si="2"/>
        <v>26.7</v>
      </c>
      <c r="Q16" s="288">
        <v>6</v>
      </c>
      <c r="R16" s="289">
        <v>4</v>
      </c>
      <c r="S16" s="289">
        <v>36</v>
      </c>
      <c r="T16" s="289">
        <v>5</v>
      </c>
      <c r="U16" s="84">
        <f t="shared" si="3"/>
        <v>13.9</v>
      </c>
      <c r="V16" s="88">
        <v>31</v>
      </c>
      <c r="W16" s="85">
        <v>2</v>
      </c>
      <c r="X16" s="89">
        <f t="shared" si="4"/>
        <v>6.5</v>
      </c>
      <c r="Y16" s="85">
        <v>28</v>
      </c>
      <c r="Z16" s="85">
        <v>1</v>
      </c>
      <c r="AA16" s="87">
        <f t="shared" si="1"/>
        <v>3.6</v>
      </c>
    </row>
    <row r="17" spans="1:27" ht="12.75" customHeight="1">
      <c r="A17" s="46">
        <v>30</v>
      </c>
      <c r="B17" s="47">
        <v>206</v>
      </c>
      <c r="C17" s="54" t="s">
        <v>68</v>
      </c>
      <c r="D17" s="50" t="s">
        <v>74</v>
      </c>
      <c r="E17" s="123">
        <v>30</v>
      </c>
      <c r="F17" s="85">
        <v>28</v>
      </c>
      <c r="G17" s="85">
        <v>65</v>
      </c>
      <c r="H17" s="85">
        <v>49</v>
      </c>
      <c r="I17" s="85">
        <v>1218</v>
      </c>
      <c r="J17" s="85">
        <v>322</v>
      </c>
      <c r="K17" s="84">
        <f t="shared" si="0"/>
        <v>26.4</v>
      </c>
      <c r="L17" s="86">
        <v>26</v>
      </c>
      <c r="M17" s="85">
        <v>20</v>
      </c>
      <c r="N17" s="85">
        <v>462</v>
      </c>
      <c r="O17" s="85">
        <v>82</v>
      </c>
      <c r="P17" s="87">
        <f t="shared" si="2"/>
        <v>17.7</v>
      </c>
      <c r="Q17" s="288">
        <v>6</v>
      </c>
      <c r="R17" s="289">
        <v>4</v>
      </c>
      <c r="S17" s="289">
        <v>55</v>
      </c>
      <c r="T17" s="289">
        <v>6</v>
      </c>
      <c r="U17" s="84">
        <f t="shared" si="3"/>
        <v>10.9</v>
      </c>
      <c r="V17" s="88">
        <v>141</v>
      </c>
      <c r="W17" s="85">
        <v>18</v>
      </c>
      <c r="X17" s="90">
        <f t="shared" si="4"/>
        <v>12.8</v>
      </c>
      <c r="Y17" s="91">
        <v>95</v>
      </c>
      <c r="Z17" s="85">
        <v>2</v>
      </c>
      <c r="AA17" s="87">
        <f t="shared" si="1"/>
        <v>2.1</v>
      </c>
    </row>
    <row r="18" spans="1:27" ht="12.75" customHeight="1">
      <c r="A18" s="46">
        <v>30</v>
      </c>
      <c r="B18" s="47">
        <v>207</v>
      </c>
      <c r="C18" s="54" t="s">
        <v>68</v>
      </c>
      <c r="D18" s="50" t="s">
        <v>75</v>
      </c>
      <c r="E18" s="123">
        <v>30</v>
      </c>
      <c r="F18" s="85">
        <v>29</v>
      </c>
      <c r="G18" s="85">
        <v>19</v>
      </c>
      <c r="H18" s="85">
        <v>13</v>
      </c>
      <c r="I18" s="85">
        <v>247</v>
      </c>
      <c r="J18" s="85">
        <v>48</v>
      </c>
      <c r="K18" s="84">
        <f t="shared" si="0"/>
        <v>19.4</v>
      </c>
      <c r="L18" s="86">
        <v>19</v>
      </c>
      <c r="M18" s="85">
        <v>13</v>
      </c>
      <c r="N18" s="85">
        <v>247</v>
      </c>
      <c r="O18" s="85">
        <v>48</v>
      </c>
      <c r="P18" s="87">
        <f t="shared" si="2"/>
        <v>19.4</v>
      </c>
      <c r="Q18" s="288">
        <v>6</v>
      </c>
      <c r="R18" s="289">
        <v>3</v>
      </c>
      <c r="S18" s="289">
        <v>38</v>
      </c>
      <c r="T18" s="289">
        <v>7</v>
      </c>
      <c r="U18" s="84">
        <f t="shared" si="3"/>
        <v>18.4</v>
      </c>
      <c r="V18" s="157">
        <v>132</v>
      </c>
      <c r="W18" s="85">
        <v>15</v>
      </c>
      <c r="X18" s="89">
        <f t="shared" si="4"/>
        <v>11.4</v>
      </c>
      <c r="Y18" s="85">
        <v>74</v>
      </c>
      <c r="Z18" s="85">
        <v>1</v>
      </c>
      <c r="AA18" s="87">
        <f t="shared" si="1"/>
        <v>1.4</v>
      </c>
    </row>
    <row r="19" spans="1:27" ht="12.75" customHeight="1">
      <c r="A19" s="46">
        <v>30</v>
      </c>
      <c r="B19" s="47">
        <v>208</v>
      </c>
      <c r="C19" s="54" t="s">
        <v>68</v>
      </c>
      <c r="D19" s="50" t="s">
        <v>76</v>
      </c>
      <c r="E19" s="123"/>
      <c r="F19" s="85"/>
      <c r="G19" s="85"/>
      <c r="H19" s="85"/>
      <c r="I19" s="85"/>
      <c r="J19" s="85"/>
      <c r="K19" s="84" t="str">
        <f t="shared" si="0"/>
        <v> </v>
      </c>
      <c r="L19" s="86">
        <v>24</v>
      </c>
      <c r="M19" s="85">
        <v>24</v>
      </c>
      <c r="N19" s="85">
        <v>569</v>
      </c>
      <c r="O19" s="85">
        <v>182</v>
      </c>
      <c r="P19" s="87">
        <f t="shared" si="2"/>
        <v>32</v>
      </c>
      <c r="Q19" s="288">
        <v>6</v>
      </c>
      <c r="R19" s="289">
        <v>4</v>
      </c>
      <c r="S19" s="289">
        <v>57</v>
      </c>
      <c r="T19" s="289">
        <v>6</v>
      </c>
      <c r="U19" s="84">
        <f t="shared" si="3"/>
        <v>10.5</v>
      </c>
      <c r="V19" s="88">
        <v>219</v>
      </c>
      <c r="W19" s="85">
        <v>61</v>
      </c>
      <c r="X19" s="89">
        <f t="shared" si="4"/>
        <v>27.9</v>
      </c>
      <c r="Y19" s="85">
        <v>193</v>
      </c>
      <c r="Z19" s="85">
        <v>55</v>
      </c>
      <c r="AA19" s="87">
        <f t="shared" si="1"/>
        <v>28.5</v>
      </c>
    </row>
    <row r="20" spans="1:27" ht="12.75" customHeight="1">
      <c r="A20" s="46">
        <v>30</v>
      </c>
      <c r="B20" s="47">
        <v>209</v>
      </c>
      <c r="C20" s="54" t="s">
        <v>68</v>
      </c>
      <c r="D20" s="50" t="s">
        <v>77</v>
      </c>
      <c r="E20" s="123"/>
      <c r="F20" s="85"/>
      <c r="G20" s="85"/>
      <c r="H20" s="85"/>
      <c r="I20" s="85"/>
      <c r="J20" s="85"/>
      <c r="K20" s="84" t="str">
        <f t="shared" si="0"/>
        <v> </v>
      </c>
      <c r="L20" s="86">
        <v>20</v>
      </c>
      <c r="M20" s="85">
        <v>17</v>
      </c>
      <c r="N20" s="85">
        <v>333</v>
      </c>
      <c r="O20" s="85">
        <v>98</v>
      </c>
      <c r="P20" s="87">
        <f t="shared" si="2"/>
        <v>29.4</v>
      </c>
      <c r="Q20" s="288">
        <v>6</v>
      </c>
      <c r="R20" s="289">
        <v>2</v>
      </c>
      <c r="S20" s="289">
        <v>41</v>
      </c>
      <c r="T20" s="289">
        <v>2</v>
      </c>
      <c r="U20" s="84">
        <f t="shared" si="3"/>
        <v>4.9</v>
      </c>
      <c r="V20" s="88">
        <v>91</v>
      </c>
      <c r="W20" s="85">
        <v>17</v>
      </c>
      <c r="X20" s="89">
        <f t="shared" si="4"/>
        <v>18.7</v>
      </c>
      <c r="Y20" s="85">
        <v>66</v>
      </c>
      <c r="Z20" s="85">
        <v>3</v>
      </c>
      <c r="AA20" s="87">
        <f t="shared" si="1"/>
        <v>4.5</v>
      </c>
    </row>
    <row r="21" spans="1:27" ht="12.75" customHeight="1">
      <c r="A21" s="46">
        <v>30</v>
      </c>
      <c r="B21" s="47">
        <v>304</v>
      </c>
      <c r="C21" s="54" t="s">
        <v>68</v>
      </c>
      <c r="D21" s="50" t="s">
        <v>78</v>
      </c>
      <c r="E21" s="123"/>
      <c r="F21" s="85"/>
      <c r="G21" s="85"/>
      <c r="H21" s="85"/>
      <c r="I21" s="85"/>
      <c r="J21" s="85"/>
      <c r="K21" s="84" t="str">
        <f t="shared" si="0"/>
        <v> </v>
      </c>
      <c r="L21" s="86">
        <v>8</v>
      </c>
      <c r="M21" s="85">
        <v>6</v>
      </c>
      <c r="N21" s="85">
        <v>129</v>
      </c>
      <c r="O21" s="85">
        <v>19</v>
      </c>
      <c r="P21" s="87">
        <f t="shared" si="2"/>
        <v>14.7</v>
      </c>
      <c r="Q21" s="288">
        <v>6</v>
      </c>
      <c r="R21" s="289">
        <v>2</v>
      </c>
      <c r="S21" s="289">
        <v>43</v>
      </c>
      <c r="T21" s="289">
        <v>4</v>
      </c>
      <c r="U21" s="84">
        <f t="shared" si="3"/>
        <v>9.3</v>
      </c>
      <c r="V21" s="88">
        <v>42</v>
      </c>
      <c r="W21" s="85">
        <v>1</v>
      </c>
      <c r="X21" s="89">
        <f t="shared" si="4"/>
        <v>2.4</v>
      </c>
      <c r="Y21" s="85">
        <v>29</v>
      </c>
      <c r="Z21" s="85">
        <v>1</v>
      </c>
      <c r="AA21" s="87">
        <f t="shared" si="1"/>
        <v>3.4</v>
      </c>
    </row>
    <row r="22" spans="1:27" ht="12.75" customHeight="1">
      <c r="A22" s="46">
        <v>30</v>
      </c>
      <c r="B22" s="47">
        <v>341</v>
      </c>
      <c r="C22" s="54" t="s">
        <v>68</v>
      </c>
      <c r="D22" s="50" t="s">
        <v>79</v>
      </c>
      <c r="E22" s="123"/>
      <c r="F22" s="85"/>
      <c r="G22" s="85"/>
      <c r="H22" s="85"/>
      <c r="I22" s="85"/>
      <c r="J22" s="85"/>
      <c r="K22" s="84" t="str">
        <f t="shared" si="0"/>
        <v> </v>
      </c>
      <c r="L22" s="86">
        <v>19</v>
      </c>
      <c r="M22" s="85">
        <v>12</v>
      </c>
      <c r="N22" s="85">
        <v>241</v>
      </c>
      <c r="O22" s="85">
        <v>46</v>
      </c>
      <c r="P22" s="87">
        <f t="shared" si="2"/>
        <v>19.1</v>
      </c>
      <c r="Q22" s="288">
        <v>6</v>
      </c>
      <c r="R22" s="289">
        <v>3</v>
      </c>
      <c r="S22" s="289">
        <v>44</v>
      </c>
      <c r="T22" s="289">
        <v>3</v>
      </c>
      <c r="U22" s="84">
        <f t="shared" si="3"/>
        <v>6.8</v>
      </c>
      <c r="V22" s="88">
        <v>22</v>
      </c>
      <c r="W22" s="85">
        <v>1</v>
      </c>
      <c r="X22" s="89">
        <f t="shared" si="4"/>
        <v>4.5</v>
      </c>
      <c r="Y22" s="85">
        <v>20</v>
      </c>
      <c r="Z22" s="126">
        <v>1</v>
      </c>
      <c r="AA22" s="87">
        <f t="shared" si="1"/>
        <v>5</v>
      </c>
    </row>
    <row r="23" spans="1:27" ht="12.75" customHeight="1">
      <c r="A23" s="46">
        <v>30</v>
      </c>
      <c r="B23" s="47">
        <v>343</v>
      </c>
      <c r="C23" s="54" t="s">
        <v>68</v>
      </c>
      <c r="D23" s="50" t="s">
        <v>80</v>
      </c>
      <c r="E23" s="123"/>
      <c r="F23" s="85"/>
      <c r="G23" s="85"/>
      <c r="H23" s="85"/>
      <c r="I23" s="85"/>
      <c r="J23" s="85"/>
      <c r="K23" s="84" t="str">
        <f t="shared" si="0"/>
        <v> </v>
      </c>
      <c r="L23" s="86">
        <v>12</v>
      </c>
      <c r="M23" s="85">
        <v>7</v>
      </c>
      <c r="N23" s="85">
        <v>133</v>
      </c>
      <c r="O23" s="85">
        <v>16</v>
      </c>
      <c r="P23" s="87">
        <f t="shared" si="2"/>
        <v>12</v>
      </c>
      <c r="Q23" s="288">
        <v>6</v>
      </c>
      <c r="R23" s="289">
        <v>2</v>
      </c>
      <c r="S23" s="289">
        <v>34</v>
      </c>
      <c r="T23" s="289">
        <v>2</v>
      </c>
      <c r="U23" s="84">
        <f t="shared" si="3"/>
        <v>5.9</v>
      </c>
      <c r="V23" s="88">
        <v>15</v>
      </c>
      <c r="W23" s="85">
        <v>1</v>
      </c>
      <c r="X23" s="89">
        <f t="shared" si="4"/>
        <v>6.7</v>
      </c>
      <c r="Y23" s="85">
        <v>15</v>
      </c>
      <c r="Z23" s="85">
        <v>1</v>
      </c>
      <c r="AA23" s="87">
        <f t="shared" si="1"/>
        <v>6.7</v>
      </c>
    </row>
    <row r="24" spans="1:27" ht="12.75" customHeight="1">
      <c r="A24" s="46">
        <v>30</v>
      </c>
      <c r="B24" s="47">
        <v>344</v>
      </c>
      <c r="C24" s="54" t="s">
        <v>68</v>
      </c>
      <c r="D24" s="50" t="s">
        <v>71</v>
      </c>
      <c r="E24" s="123"/>
      <c r="F24" s="85"/>
      <c r="G24" s="85"/>
      <c r="H24" s="85"/>
      <c r="I24" s="85"/>
      <c r="J24" s="85"/>
      <c r="K24" s="84" t="str">
        <f t="shared" si="0"/>
        <v> </v>
      </c>
      <c r="L24" s="86">
        <v>17</v>
      </c>
      <c r="M24" s="85">
        <v>11</v>
      </c>
      <c r="N24" s="85">
        <v>199</v>
      </c>
      <c r="O24" s="85">
        <v>42</v>
      </c>
      <c r="P24" s="87">
        <f t="shared" si="2"/>
        <v>21.1</v>
      </c>
      <c r="Q24" s="288">
        <v>6</v>
      </c>
      <c r="R24" s="289">
        <v>2</v>
      </c>
      <c r="S24" s="289">
        <v>29</v>
      </c>
      <c r="T24" s="289">
        <v>3</v>
      </c>
      <c r="U24" s="84">
        <f t="shared" si="3"/>
        <v>10.3</v>
      </c>
      <c r="V24" s="88">
        <v>12</v>
      </c>
      <c r="W24" s="85">
        <v>0</v>
      </c>
      <c r="X24" s="89">
        <f t="shared" si="4"/>
        <v>0</v>
      </c>
      <c r="Y24" s="85">
        <v>10</v>
      </c>
      <c r="Z24" s="85">
        <v>0</v>
      </c>
      <c r="AA24" s="87">
        <f t="shared" si="1"/>
        <v>0</v>
      </c>
    </row>
    <row r="25" spans="1:27" ht="12.75" customHeight="1">
      <c r="A25" s="46">
        <v>30</v>
      </c>
      <c r="B25" s="47">
        <v>361</v>
      </c>
      <c r="C25" s="54" t="s">
        <v>68</v>
      </c>
      <c r="D25" s="50" t="s">
        <v>81</v>
      </c>
      <c r="E25" s="123"/>
      <c r="F25" s="85"/>
      <c r="G25" s="85"/>
      <c r="H25" s="85"/>
      <c r="I25" s="85"/>
      <c r="J25" s="85"/>
      <c r="K25" s="84" t="str">
        <f t="shared" si="0"/>
        <v> </v>
      </c>
      <c r="L25" s="86">
        <v>10</v>
      </c>
      <c r="M25" s="85">
        <v>6</v>
      </c>
      <c r="N25" s="85">
        <v>119</v>
      </c>
      <c r="O25" s="85">
        <v>13</v>
      </c>
      <c r="P25" s="87">
        <f t="shared" si="2"/>
        <v>10.9</v>
      </c>
      <c r="Q25" s="288">
        <v>6</v>
      </c>
      <c r="R25" s="289">
        <v>2</v>
      </c>
      <c r="S25" s="289">
        <v>33</v>
      </c>
      <c r="T25" s="289">
        <v>2</v>
      </c>
      <c r="U25" s="84">
        <f t="shared" si="3"/>
        <v>6.1</v>
      </c>
      <c r="V25" s="88">
        <v>12</v>
      </c>
      <c r="W25" s="85">
        <v>0</v>
      </c>
      <c r="X25" s="89">
        <f t="shared" si="4"/>
        <v>0</v>
      </c>
      <c r="Y25" s="85">
        <v>12</v>
      </c>
      <c r="Z25" s="85">
        <v>0</v>
      </c>
      <c r="AA25" s="87">
        <f t="shared" si="1"/>
        <v>0</v>
      </c>
    </row>
    <row r="26" spans="1:27" ht="12.75" customHeight="1">
      <c r="A26" s="46">
        <v>30</v>
      </c>
      <c r="B26" s="47">
        <v>362</v>
      </c>
      <c r="C26" s="54" t="s">
        <v>68</v>
      </c>
      <c r="D26" s="50" t="s">
        <v>82</v>
      </c>
      <c r="E26" s="123"/>
      <c r="F26" s="85"/>
      <c r="G26" s="85"/>
      <c r="H26" s="85"/>
      <c r="I26" s="85"/>
      <c r="J26" s="85"/>
      <c r="K26" s="84" t="str">
        <f t="shared" si="0"/>
        <v> </v>
      </c>
      <c r="L26" s="286">
        <v>6</v>
      </c>
      <c r="M26" s="126">
        <v>5</v>
      </c>
      <c r="N26" s="126">
        <v>52</v>
      </c>
      <c r="O26" s="126">
        <v>11</v>
      </c>
      <c r="P26" s="87">
        <f t="shared" si="2"/>
        <v>21.2</v>
      </c>
      <c r="Q26" s="290">
        <v>6</v>
      </c>
      <c r="R26" s="291">
        <v>2</v>
      </c>
      <c r="S26" s="291">
        <v>34</v>
      </c>
      <c r="T26" s="292">
        <v>1</v>
      </c>
      <c r="U26" s="84">
        <f t="shared" si="3"/>
        <v>2.9</v>
      </c>
      <c r="V26" s="88">
        <v>11</v>
      </c>
      <c r="W26" s="85">
        <v>1</v>
      </c>
      <c r="X26" s="89">
        <f t="shared" si="4"/>
        <v>9.1</v>
      </c>
      <c r="Y26" s="85">
        <v>9</v>
      </c>
      <c r="Z26" s="85">
        <v>0</v>
      </c>
      <c r="AA26" s="87">
        <f t="shared" si="1"/>
        <v>0</v>
      </c>
    </row>
    <row r="27" spans="1:27" ht="12.75" customHeight="1">
      <c r="A27" s="46">
        <v>30</v>
      </c>
      <c r="B27" s="47">
        <v>366</v>
      </c>
      <c r="C27" s="54" t="s">
        <v>68</v>
      </c>
      <c r="D27" s="50" t="s">
        <v>83</v>
      </c>
      <c r="E27" s="123">
        <v>30</v>
      </c>
      <c r="F27" s="85">
        <v>25</v>
      </c>
      <c r="G27" s="85">
        <v>18</v>
      </c>
      <c r="H27" s="85">
        <v>14</v>
      </c>
      <c r="I27" s="85">
        <v>344</v>
      </c>
      <c r="J27" s="85">
        <v>62</v>
      </c>
      <c r="K27" s="84">
        <f t="shared" si="0"/>
        <v>18</v>
      </c>
      <c r="L27" s="86">
        <v>13</v>
      </c>
      <c r="M27" s="85">
        <v>10</v>
      </c>
      <c r="N27" s="85">
        <v>222</v>
      </c>
      <c r="O27" s="85">
        <v>40</v>
      </c>
      <c r="P27" s="87">
        <f t="shared" si="2"/>
        <v>18</v>
      </c>
      <c r="Q27" s="288">
        <v>6</v>
      </c>
      <c r="R27" s="289">
        <v>1</v>
      </c>
      <c r="S27" s="289">
        <v>54</v>
      </c>
      <c r="T27" s="289">
        <v>1</v>
      </c>
      <c r="U27" s="84">
        <f t="shared" si="3"/>
        <v>1.9</v>
      </c>
      <c r="V27" s="88">
        <v>43</v>
      </c>
      <c r="W27" s="85">
        <v>8</v>
      </c>
      <c r="X27" s="89">
        <f t="shared" si="4"/>
        <v>18.6</v>
      </c>
      <c r="Y27" s="85">
        <v>32</v>
      </c>
      <c r="Z27" s="85">
        <v>1</v>
      </c>
      <c r="AA27" s="87">
        <f t="shared" si="1"/>
        <v>3.1</v>
      </c>
    </row>
    <row r="28" spans="1:27" ht="12.75" customHeight="1">
      <c r="A28" s="46">
        <v>30</v>
      </c>
      <c r="B28" s="47">
        <v>381</v>
      </c>
      <c r="C28" s="54" t="s">
        <v>68</v>
      </c>
      <c r="D28" s="50" t="s">
        <v>84</v>
      </c>
      <c r="E28" s="123"/>
      <c r="F28" s="85"/>
      <c r="G28" s="85"/>
      <c r="H28" s="85"/>
      <c r="I28" s="85"/>
      <c r="J28" s="85"/>
      <c r="K28" s="84" t="str">
        <f t="shared" si="0"/>
        <v> </v>
      </c>
      <c r="L28" s="86">
        <v>9</v>
      </c>
      <c r="M28" s="85">
        <v>7</v>
      </c>
      <c r="N28" s="85">
        <v>124</v>
      </c>
      <c r="O28" s="85">
        <v>21</v>
      </c>
      <c r="P28" s="87">
        <f t="shared" si="2"/>
        <v>16.9</v>
      </c>
      <c r="Q28" s="288">
        <v>5</v>
      </c>
      <c r="R28" s="289">
        <v>1</v>
      </c>
      <c r="S28" s="289">
        <v>28</v>
      </c>
      <c r="T28" s="289">
        <v>2</v>
      </c>
      <c r="U28" s="84">
        <f t="shared" si="3"/>
        <v>7.1</v>
      </c>
      <c r="V28" s="88">
        <v>18</v>
      </c>
      <c r="W28" s="85">
        <v>2</v>
      </c>
      <c r="X28" s="89">
        <f t="shared" si="4"/>
        <v>11.1</v>
      </c>
      <c r="Y28" s="85">
        <v>14</v>
      </c>
      <c r="Z28" s="85">
        <v>0</v>
      </c>
      <c r="AA28" s="87">
        <f t="shared" si="1"/>
        <v>0</v>
      </c>
    </row>
    <row r="29" spans="1:27" ht="12.75" customHeight="1">
      <c r="A29" s="46">
        <v>30</v>
      </c>
      <c r="B29" s="47">
        <v>382</v>
      </c>
      <c r="C29" s="54" t="s">
        <v>68</v>
      </c>
      <c r="D29" s="50" t="s">
        <v>85</v>
      </c>
      <c r="E29" s="123"/>
      <c r="F29" s="85"/>
      <c r="G29" s="85"/>
      <c r="H29" s="85"/>
      <c r="I29" s="85"/>
      <c r="J29" s="85"/>
      <c r="K29" s="84" t="str">
        <f t="shared" si="0"/>
        <v> </v>
      </c>
      <c r="L29" s="86">
        <v>7</v>
      </c>
      <c r="M29" s="85">
        <v>1</v>
      </c>
      <c r="N29" s="85">
        <v>74</v>
      </c>
      <c r="O29" s="85">
        <v>4</v>
      </c>
      <c r="P29" s="87">
        <f t="shared" si="2"/>
        <v>5.4</v>
      </c>
      <c r="Q29" s="288">
        <v>6</v>
      </c>
      <c r="R29" s="289">
        <v>2</v>
      </c>
      <c r="S29" s="289">
        <v>33</v>
      </c>
      <c r="T29" s="289">
        <v>2</v>
      </c>
      <c r="U29" s="84">
        <f t="shared" si="3"/>
        <v>6.1</v>
      </c>
      <c r="V29" s="88">
        <v>24</v>
      </c>
      <c r="W29" s="85">
        <v>2</v>
      </c>
      <c r="X29" s="89">
        <f t="shared" si="4"/>
        <v>8.3</v>
      </c>
      <c r="Y29" s="85">
        <v>24</v>
      </c>
      <c r="Z29" s="85">
        <v>2</v>
      </c>
      <c r="AA29" s="87">
        <f t="shared" si="1"/>
        <v>8.3</v>
      </c>
    </row>
    <row r="30" spans="1:27" ht="12.75" customHeight="1">
      <c r="A30" s="46">
        <v>30</v>
      </c>
      <c r="B30" s="47">
        <v>383</v>
      </c>
      <c r="C30" s="54" t="s">
        <v>68</v>
      </c>
      <c r="D30" s="50" t="s">
        <v>86</v>
      </c>
      <c r="E30" s="123"/>
      <c r="F30" s="85"/>
      <c r="G30" s="85"/>
      <c r="H30" s="85"/>
      <c r="I30" s="85"/>
      <c r="J30" s="85"/>
      <c r="K30" s="84"/>
      <c r="L30" s="86">
        <v>11</v>
      </c>
      <c r="M30" s="85">
        <v>9</v>
      </c>
      <c r="N30" s="85">
        <v>124</v>
      </c>
      <c r="O30" s="85">
        <v>20</v>
      </c>
      <c r="P30" s="87">
        <f t="shared" si="2"/>
        <v>16.1</v>
      </c>
      <c r="Q30" s="288">
        <v>6</v>
      </c>
      <c r="R30" s="289">
        <v>3</v>
      </c>
      <c r="S30" s="289">
        <v>31</v>
      </c>
      <c r="T30" s="289">
        <v>3</v>
      </c>
      <c r="U30" s="84">
        <f t="shared" si="3"/>
        <v>9.7</v>
      </c>
      <c r="V30" s="88">
        <v>19</v>
      </c>
      <c r="W30" s="85">
        <v>3</v>
      </c>
      <c r="X30" s="89">
        <f t="shared" si="4"/>
        <v>15.8</v>
      </c>
      <c r="Y30" s="85">
        <v>16</v>
      </c>
      <c r="Z30" s="85">
        <v>3</v>
      </c>
      <c r="AA30" s="87">
        <f t="shared" si="1"/>
        <v>18.8</v>
      </c>
    </row>
    <row r="31" spans="1:27" ht="12.75" customHeight="1">
      <c r="A31" s="46">
        <v>30</v>
      </c>
      <c r="B31" s="47">
        <v>390</v>
      </c>
      <c r="C31" s="54" t="s">
        <v>68</v>
      </c>
      <c r="D31" s="50" t="s">
        <v>87</v>
      </c>
      <c r="E31" s="123"/>
      <c r="F31" s="85"/>
      <c r="G31" s="85"/>
      <c r="H31" s="85"/>
      <c r="I31" s="85"/>
      <c r="J31" s="85"/>
      <c r="K31" s="84"/>
      <c r="L31" s="86">
        <v>11</v>
      </c>
      <c r="M31" s="85">
        <v>5</v>
      </c>
      <c r="N31" s="85">
        <v>108</v>
      </c>
      <c r="O31" s="85">
        <v>14</v>
      </c>
      <c r="P31" s="87">
        <f t="shared" si="2"/>
        <v>13</v>
      </c>
      <c r="Q31" s="288">
        <v>5</v>
      </c>
      <c r="R31" s="289">
        <v>1</v>
      </c>
      <c r="S31" s="289">
        <v>36</v>
      </c>
      <c r="T31" s="289">
        <v>1</v>
      </c>
      <c r="U31" s="84">
        <f t="shared" si="3"/>
        <v>2.8</v>
      </c>
      <c r="V31" s="88">
        <v>40</v>
      </c>
      <c r="W31" s="85">
        <v>1</v>
      </c>
      <c r="X31" s="89">
        <f t="shared" si="4"/>
        <v>2.5</v>
      </c>
      <c r="Y31" s="85">
        <v>32</v>
      </c>
      <c r="Z31" s="85">
        <v>0</v>
      </c>
      <c r="AA31" s="87">
        <f t="shared" si="1"/>
        <v>0</v>
      </c>
    </row>
    <row r="32" spans="1:27" ht="12.75" customHeight="1">
      <c r="A32" s="46">
        <v>30</v>
      </c>
      <c r="B32" s="47">
        <v>391</v>
      </c>
      <c r="C32" s="54" t="s">
        <v>68</v>
      </c>
      <c r="D32" s="50" t="s">
        <v>88</v>
      </c>
      <c r="E32" s="123"/>
      <c r="F32" s="85"/>
      <c r="G32" s="85"/>
      <c r="H32" s="85"/>
      <c r="I32" s="85"/>
      <c r="J32" s="85"/>
      <c r="K32" s="84"/>
      <c r="L32" s="86">
        <v>9</v>
      </c>
      <c r="M32" s="85">
        <v>6</v>
      </c>
      <c r="N32" s="85">
        <v>67</v>
      </c>
      <c r="O32" s="85">
        <v>21</v>
      </c>
      <c r="P32" s="87">
        <f t="shared" si="2"/>
        <v>31.3</v>
      </c>
      <c r="Q32" s="288">
        <v>1</v>
      </c>
      <c r="R32" s="289">
        <v>0</v>
      </c>
      <c r="S32" s="289">
        <v>5</v>
      </c>
      <c r="T32" s="289">
        <v>0</v>
      </c>
      <c r="U32" s="84">
        <f t="shared" si="3"/>
        <v>0</v>
      </c>
      <c r="V32" s="88">
        <v>16</v>
      </c>
      <c r="W32" s="85">
        <v>2</v>
      </c>
      <c r="X32" s="89">
        <f t="shared" si="4"/>
        <v>12.5</v>
      </c>
      <c r="Y32" s="85">
        <v>16</v>
      </c>
      <c r="Z32" s="85">
        <v>2</v>
      </c>
      <c r="AA32" s="87">
        <f t="shared" si="1"/>
        <v>12.5</v>
      </c>
    </row>
    <row r="33" spans="1:27" ht="12.75" customHeight="1">
      <c r="A33" s="46">
        <v>30</v>
      </c>
      <c r="B33" s="47">
        <v>392</v>
      </c>
      <c r="C33" s="54" t="s">
        <v>68</v>
      </c>
      <c r="D33" s="50" t="s">
        <v>89</v>
      </c>
      <c r="E33" s="123"/>
      <c r="F33" s="85"/>
      <c r="G33" s="85"/>
      <c r="H33" s="85"/>
      <c r="I33" s="85"/>
      <c r="J33" s="85"/>
      <c r="K33" s="84"/>
      <c r="L33" s="86">
        <v>5</v>
      </c>
      <c r="M33" s="85">
        <v>5</v>
      </c>
      <c r="N33" s="85">
        <v>86</v>
      </c>
      <c r="O33" s="85">
        <v>34</v>
      </c>
      <c r="P33" s="87">
        <f t="shared" si="2"/>
        <v>39.5</v>
      </c>
      <c r="Q33" s="290">
        <v>5</v>
      </c>
      <c r="R33" s="293">
        <v>1</v>
      </c>
      <c r="S33" s="291">
        <v>40</v>
      </c>
      <c r="T33" s="293">
        <v>1</v>
      </c>
      <c r="U33" s="84">
        <f t="shared" si="3"/>
        <v>2.5</v>
      </c>
      <c r="V33" s="88">
        <v>32</v>
      </c>
      <c r="W33" s="85">
        <v>0</v>
      </c>
      <c r="X33" s="89">
        <f t="shared" si="4"/>
        <v>0</v>
      </c>
      <c r="Y33" s="85">
        <v>32</v>
      </c>
      <c r="Z33" s="85">
        <v>0</v>
      </c>
      <c r="AA33" s="87">
        <f t="shared" si="1"/>
        <v>0</v>
      </c>
    </row>
    <row r="34" spans="1:27" ht="12.75" customHeight="1">
      <c r="A34" s="46">
        <v>30</v>
      </c>
      <c r="B34" s="47">
        <v>401</v>
      </c>
      <c r="C34" s="54" t="s">
        <v>68</v>
      </c>
      <c r="D34" s="50" t="s">
        <v>90</v>
      </c>
      <c r="E34" s="123"/>
      <c r="F34" s="85"/>
      <c r="G34" s="85"/>
      <c r="H34" s="85"/>
      <c r="I34" s="85"/>
      <c r="J34" s="85"/>
      <c r="K34" s="84" t="str">
        <f t="shared" si="0"/>
        <v> </v>
      </c>
      <c r="L34" s="86">
        <v>19</v>
      </c>
      <c r="M34" s="85">
        <v>14</v>
      </c>
      <c r="N34" s="85">
        <v>306</v>
      </c>
      <c r="O34" s="85">
        <v>73</v>
      </c>
      <c r="P34" s="87">
        <f t="shared" si="2"/>
        <v>23.9</v>
      </c>
      <c r="Q34" s="288">
        <v>5</v>
      </c>
      <c r="R34" s="289">
        <v>2</v>
      </c>
      <c r="S34" s="289">
        <v>39</v>
      </c>
      <c r="T34" s="289">
        <v>3</v>
      </c>
      <c r="U34" s="84">
        <f t="shared" si="3"/>
        <v>7.7</v>
      </c>
      <c r="V34" s="88">
        <v>17</v>
      </c>
      <c r="W34" s="85">
        <v>0</v>
      </c>
      <c r="X34" s="89">
        <f t="shared" si="4"/>
        <v>0</v>
      </c>
      <c r="Y34" s="85">
        <v>13</v>
      </c>
      <c r="Z34" s="85">
        <v>0</v>
      </c>
      <c r="AA34" s="87">
        <f t="shared" si="1"/>
        <v>0</v>
      </c>
    </row>
    <row r="35" spans="1:27" ht="12.75" customHeight="1">
      <c r="A35" s="46">
        <v>30</v>
      </c>
      <c r="B35" s="47">
        <v>404</v>
      </c>
      <c r="C35" s="54" t="s">
        <v>68</v>
      </c>
      <c r="D35" s="50" t="s">
        <v>91</v>
      </c>
      <c r="E35" s="123"/>
      <c r="F35" s="85"/>
      <c r="G35" s="85"/>
      <c r="H35" s="85"/>
      <c r="I35" s="85"/>
      <c r="J35" s="85"/>
      <c r="K35" s="84" t="str">
        <f t="shared" si="0"/>
        <v> </v>
      </c>
      <c r="L35" s="86">
        <v>13</v>
      </c>
      <c r="M35" s="85">
        <v>8</v>
      </c>
      <c r="N35" s="85">
        <v>121</v>
      </c>
      <c r="O35" s="85">
        <v>18</v>
      </c>
      <c r="P35" s="87">
        <f t="shared" si="2"/>
        <v>14.9</v>
      </c>
      <c r="Q35" s="288">
        <v>6</v>
      </c>
      <c r="R35" s="289">
        <v>3</v>
      </c>
      <c r="S35" s="289">
        <v>32</v>
      </c>
      <c r="T35" s="289">
        <v>3</v>
      </c>
      <c r="U35" s="84">
        <f t="shared" si="3"/>
        <v>9.4</v>
      </c>
      <c r="V35" s="88">
        <v>33</v>
      </c>
      <c r="W35" s="85">
        <v>6</v>
      </c>
      <c r="X35" s="89">
        <f t="shared" si="4"/>
        <v>18.2</v>
      </c>
      <c r="Y35" s="85">
        <v>18</v>
      </c>
      <c r="Z35" s="85">
        <v>0</v>
      </c>
      <c r="AA35" s="87">
        <f t="shared" si="1"/>
        <v>0</v>
      </c>
    </row>
    <row r="36" spans="1:27" ht="12.75" customHeight="1">
      <c r="A36" s="46">
        <v>30</v>
      </c>
      <c r="B36" s="47">
        <v>406</v>
      </c>
      <c r="C36" s="54" t="s">
        <v>68</v>
      </c>
      <c r="D36" s="50" t="s">
        <v>92</v>
      </c>
      <c r="E36" s="123"/>
      <c r="F36" s="85"/>
      <c r="G36" s="85"/>
      <c r="H36" s="85"/>
      <c r="I36" s="85"/>
      <c r="J36" s="85"/>
      <c r="K36" s="84"/>
      <c r="L36" s="86">
        <v>16</v>
      </c>
      <c r="M36" s="85">
        <v>10</v>
      </c>
      <c r="N36" s="85">
        <v>172</v>
      </c>
      <c r="O36" s="85">
        <v>20</v>
      </c>
      <c r="P36" s="87">
        <f t="shared" si="2"/>
        <v>11.6</v>
      </c>
      <c r="Q36" s="288">
        <v>5</v>
      </c>
      <c r="R36" s="289">
        <v>1</v>
      </c>
      <c r="S36" s="289">
        <v>28</v>
      </c>
      <c r="T36" s="289">
        <v>2</v>
      </c>
      <c r="U36" s="84">
        <f t="shared" si="3"/>
        <v>7.1</v>
      </c>
      <c r="V36" s="88">
        <v>35</v>
      </c>
      <c r="W36" s="85">
        <v>6</v>
      </c>
      <c r="X36" s="89">
        <f t="shared" si="4"/>
        <v>17.1</v>
      </c>
      <c r="Y36" s="85">
        <v>28</v>
      </c>
      <c r="Z36" s="85">
        <v>3</v>
      </c>
      <c r="AA36" s="87">
        <f t="shared" si="1"/>
        <v>10.7</v>
      </c>
    </row>
    <row r="37" spans="1:27" ht="12.75" customHeight="1">
      <c r="A37" s="46">
        <v>30</v>
      </c>
      <c r="B37" s="47">
        <v>421</v>
      </c>
      <c r="C37" s="54" t="s">
        <v>68</v>
      </c>
      <c r="D37" s="50" t="s">
        <v>93</v>
      </c>
      <c r="E37" s="123"/>
      <c r="F37" s="85"/>
      <c r="G37" s="85"/>
      <c r="H37" s="85"/>
      <c r="I37" s="85"/>
      <c r="J37" s="85"/>
      <c r="K37" s="84"/>
      <c r="L37" s="86">
        <v>20</v>
      </c>
      <c r="M37" s="85">
        <v>13</v>
      </c>
      <c r="N37" s="85">
        <v>233</v>
      </c>
      <c r="O37" s="85">
        <v>23</v>
      </c>
      <c r="P37" s="87">
        <f t="shared" si="2"/>
        <v>9.9</v>
      </c>
      <c r="Q37" s="288">
        <v>6</v>
      </c>
      <c r="R37" s="289">
        <v>3</v>
      </c>
      <c r="S37" s="289">
        <v>37</v>
      </c>
      <c r="T37" s="289">
        <v>4</v>
      </c>
      <c r="U37" s="84">
        <f t="shared" si="3"/>
        <v>10.8</v>
      </c>
      <c r="V37" s="157">
        <v>42</v>
      </c>
      <c r="W37" s="85">
        <v>1</v>
      </c>
      <c r="X37" s="89">
        <f t="shared" si="4"/>
        <v>2.4</v>
      </c>
      <c r="Y37" s="85">
        <v>21</v>
      </c>
      <c r="Z37" s="126">
        <v>1</v>
      </c>
      <c r="AA37" s="87">
        <f t="shared" si="1"/>
        <v>4.8</v>
      </c>
    </row>
    <row r="38" spans="1:27" ht="12.75" customHeight="1">
      <c r="A38" s="46">
        <v>30</v>
      </c>
      <c r="B38" s="47">
        <v>422</v>
      </c>
      <c r="C38" s="54" t="s">
        <v>68</v>
      </c>
      <c r="D38" s="50" t="s">
        <v>94</v>
      </c>
      <c r="E38" s="123"/>
      <c r="F38" s="85"/>
      <c r="G38" s="85"/>
      <c r="H38" s="85"/>
      <c r="I38" s="85"/>
      <c r="J38" s="85"/>
      <c r="K38" s="84" t="str">
        <f t="shared" si="0"/>
        <v> </v>
      </c>
      <c r="L38" s="86">
        <v>11</v>
      </c>
      <c r="M38" s="85">
        <v>6</v>
      </c>
      <c r="N38" s="85">
        <v>118</v>
      </c>
      <c r="O38" s="85">
        <v>19</v>
      </c>
      <c r="P38" s="87">
        <f t="shared" si="2"/>
        <v>16.1</v>
      </c>
      <c r="Q38" s="288">
        <v>5</v>
      </c>
      <c r="R38" s="289">
        <v>1</v>
      </c>
      <c r="S38" s="289">
        <v>24</v>
      </c>
      <c r="T38" s="289">
        <v>2</v>
      </c>
      <c r="U38" s="84">
        <f t="shared" si="3"/>
        <v>8.3</v>
      </c>
      <c r="V38" s="157">
        <v>9</v>
      </c>
      <c r="W38" s="85">
        <v>1</v>
      </c>
      <c r="X38" s="89">
        <f t="shared" si="4"/>
        <v>11.1</v>
      </c>
      <c r="Y38" s="85">
        <v>6</v>
      </c>
      <c r="Z38" s="85">
        <v>1</v>
      </c>
      <c r="AA38" s="87">
        <f t="shared" si="1"/>
        <v>16.7</v>
      </c>
    </row>
    <row r="39" spans="1:27" ht="12.75" customHeight="1">
      <c r="A39" s="46">
        <v>30</v>
      </c>
      <c r="B39" s="47">
        <v>424</v>
      </c>
      <c r="C39" s="54" t="s">
        <v>68</v>
      </c>
      <c r="D39" s="50" t="s">
        <v>95</v>
      </c>
      <c r="E39" s="123"/>
      <c r="F39" s="85"/>
      <c r="G39" s="85"/>
      <c r="H39" s="85"/>
      <c r="I39" s="85"/>
      <c r="J39" s="85"/>
      <c r="K39" s="84" t="str">
        <f t="shared" si="0"/>
        <v> </v>
      </c>
      <c r="L39" s="86">
        <v>9</v>
      </c>
      <c r="M39" s="85">
        <v>7</v>
      </c>
      <c r="N39" s="85">
        <v>95</v>
      </c>
      <c r="O39" s="85">
        <v>13</v>
      </c>
      <c r="P39" s="87">
        <f t="shared" si="2"/>
        <v>13.7</v>
      </c>
      <c r="Q39" s="288">
        <v>5</v>
      </c>
      <c r="R39" s="289">
        <v>2</v>
      </c>
      <c r="S39" s="289">
        <v>23</v>
      </c>
      <c r="T39" s="289">
        <v>2</v>
      </c>
      <c r="U39" s="84">
        <f t="shared" si="3"/>
        <v>8.7</v>
      </c>
      <c r="V39" s="157">
        <v>12</v>
      </c>
      <c r="W39" s="85">
        <v>0</v>
      </c>
      <c r="X39" s="89">
        <f t="shared" si="4"/>
        <v>0</v>
      </c>
      <c r="Y39" s="85">
        <v>8</v>
      </c>
      <c r="Z39" s="85">
        <v>0</v>
      </c>
      <c r="AA39" s="87">
        <f t="shared" si="1"/>
        <v>0</v>
      </c>
    </row>
    <row r="40" spans="1:27" ht="12.75" customHeight="1">
      <c r="A40" s="46">
        <v>30</v>
      </c>
      <c r="B40" s="47">
        <v>427</v>
      </c>
      <c r="C40" s="54" t="s">
        <v>68</v>
      </c>
      <c r="D40" s="50" t="s">
        <v>96</v>
      </c>
      <c r="E40" s="48"/>
      <c r="F40" s="85"/>
      <c r="G40" s="85"/>
      <c r="H40" s="85"/>
      <c r="I40" s="85"/>
      <c r="J40" s="85"/>
      <c r="K40" s="84" t="str">
        <f t="shared" si="0"/>
        <v> </v>
      </c>
      <c r="L40" s="86">
        <v>3</v>
      </c>
      <c r="M40" s="85">
        <v>2</v>
      </c>
      <c r="N40" s="85">
        <v>16</v>
      </c>
      <c r="O40" s="85">
        <v>3</v>
      </c>
      <c r="P40" s="87">
        <f t="shared" si="2"/>
        <v>18.8</v>
      </c>
      <c r="Q40" s="288">
        <v>5</v>
      </c>
      <c r="R40" s="289">
        <v>1</v>
      </c>
      <c r="S40" s="289">
        <v>16</v>
      </c>
      <c r="T40" s="289">
        <v>1</v>
      </c>
      <c r="U40" s="84">
        <f t="shared" si="3"/>
        <v>6.3</v>
      </c>
      <c r="V40" s="157">
        <v>5</v>
      </c>
      <c r="W40" s="85">
        <v>0</v>
      </c>
      <c r="X40" s="89">
        <f t="shared" si="4"/>
        <v>0</v>
      </c>
      <c r="Y40" s="132">
        <v>5</v>
      </c>
      <c r="Z40" s="132">
        <v>0</v>
      </c>
      <c r="AA40" s="87">
        <f t="shared" si="1"/>
        <v>0</v>
      </c>
    </row>
    <row r="41" spans="1:27" ht="12.75" customHeight="1" thickBot="1">
      <c r="A41" s="46">
        <v>30</v>
      </c>
      <c r="B41" s="47">
        <v>428</v>
      </c>
      <c r="C41" s="54" t="s">
        <v>68</v>
      </c>
      <c r="D41" s="50" t="s">
        <v>97</v>
      </c>
      <c r="E41" s="48"/>
      <c r="F41" s="85"/>
      <c r="G41" s="85"/>
      <c r="H41" s="85"/>
      <c r="I41" s="85"/>
      <c r="J41" s="85"/>
      <c r="K41" s="84" t="str">
        <f t="shared" si="0"/>
        <v> </v>
      </c>
      <c r="L41" s="86">
        <v>9</v>
      </c>
      <c r="M41" s="85">
        <v>9</v>
      </c>
      <c r="N41" s="85">
        <v>116</v>
      </c>
      <c r="O41" s="85">
        <v>27</v>
      </c>
      <c r="P41" s="87">
        <f t="shared" si="2"/>
        <v>23.3</v>
      </c>
      <c r="Q41" s="288">
        <v>5</v>
      </c>
      <c r="R41" s="289">
        <v>0</v>
      </c>
      <c r="S41" s="289">
        <v>36</v>
      </c>
      <c r="T41" s="289">
        <v>0</v>
      </c>
      <c r="U41" s="84">
        <f t="shared" si="3"/>
        <v>0</v>
      </c>
      <c r="V41" s="157">
        <v>51</v>
      </c>
      <c r="W41" s="85">
        <v>4</v>
      </c>
      <c r="X41" s="89">
        <f t="shared" si="4"/>
        <v>7.8</v>
      </c>
      <c r="Y41" s="85">
        <v>48</v>
      </c>
      <c r="Z41" s="85">
        <v>0</v>
      </c>
      <c r="AA41" s="87">
        <f t="shared" si="1"/>
        <v>0</v>
      </c>
    </row>
    <row r="42" spans="1:27" ht="18" customHeight="1" thickBot="1">
      <c r="A42" s="94"/>
      <c r="B42" s="95"/>
      <c r="C42" s="96"/>
      <c r="D42" s="97" t="s">
        <v>13</v>
      </c>
      <c r="E42" s="39"/>
      <c r="F42" s="75"/>
      <c r="G42" s="75"/>
      <c r="H42" s="75"/>
      <c r="I42" s="75"/>
      <c r="J42" s="75"/>
      <c r="K42" s="114"/>
      <c r="L42" s="98">
        <f>SUM(L12:L41)</f>
        <v>442</v>
      </c>
      <c r="M42" s="98">
        <f>SUM(M12:M41)</f>
        <v>331</v>
      </c>
      <c r="N42" s="98">
        <f>SUM(N12:N41)</f>
        <v>7002</v>
      </c>
      <c r="O42" s="98">
        <f>SUM(O12:O41)</f>
        <v>1394</v>
      </c>
      <c r="P42" s="110">
        <f>IF(L42=" "," ",ROUND(O42/N42*100,1))</f>
        <v>19.9</v>
      </c>
      <c r="Q42" s="98">
        <f>SUM(Q12:Q41)</f>
        <v>166</v>
      </c>
      <c r="R42" s="98">
        <f>SUM(R12:R41)</f>
        <v>61</v>
      </c>
      <c r="S42" s="98">
        <f>SUM(S12:S41)</f>
        <v>1101</v>
      </c>
      <c r="T42" s="98">
        <f>SUM(T12:T41)</f>
        <v>80</v>
      </c>
      <c r="U42" s="110">
        <f>IF(Q42=""," ",ROUND(T42/S42*100,1))</f>
        <v>7.3</v>
      </c>
      <c r="V42" s="99"/>
      <c r="W42" s="115"/>
      <c r="X42" s="112"/>
      <c r="Y42" s="115"/>
      <c r="Z42" s="115"/>
      <c r="AA42" s="116"/>
    </row>
    <row r="43" spans="1:27" ht="14.25" customHeight="1" thickBot="1">
      <c r="A43" s="100"/>
      <c r="B43" s="101"/>
      <c r="C43" s="102"/>
      <c r="D43" s="103"/>
      <c r="E43" s="104"/>
      <c r="F43" s="105"/>
      <c r="G43" s="105"/>
      <c r="H43" s="105"/>
      <c r="I43" s="105"/>
      <c r="J43" s="105"/>
      <c r="K43" s="113"/>
      <c r="L43" s="93"/>
      <c r="M43" s="85"/>
      <c r="N43" s="92"/>
      <c r="O43" s="85"/>
      <c r="P43" s="106" t="str">
        <f>IF(L43=""," ",ROUND(O43/N43*100,1))</f>
        <v> </v>
      </c>
      <c r="Q43" s="58"/>
      <c r="R43" s="55"/>
      <c r="S43" s="61"/>
      <c r="T43" s="55"/>
      <c r="U43" s="106" t="str">
        <f>IF(Q43=""," ",ROUND(T43/S43*100,1))</f>
        <v> </v>
      </c>
      <c r="V43" s="107"/>
      <c r="W43" s="105"/>
      <c r="X43" s="111"/>
      <c r="Y43" s="105"/>
      <c r="Z43" s="105"/>
      <c r="AA43" s="117"/>
    </row>
    <row r="44" spans="1:27" ht="15.75" customHeight="1" thickBot="1">
      <c r="A44" s="94"/>
      <c r="B44" s="95"/>
      <c r="C44" s="252" t="s">
        <v>12</v>
      </c>
      <c r="D44" s="260"/>
      <c r="E44" s="39"/>
      <c r="F44" s="75"/>
      <c r="G44" s="75"/>
      <c r="H44" s="75"/>
      <c r="I44" s="75"/>
      <c r="J44" s="75"/>
      <c r="K44" s="114"/>
      <c r="L44" s="108">
        <f>SUM(L43:L43)</f>
        <v>0</v>
      </c>
      <c r="M44" s="108">
        <f>SUM(M43:M43)</f>
        <v>0</v>
      </c>
      <c r="N44" s="108">
        <f>SUM(N43:N43)</f>
        <v>0</v>
      </c>
      <c r="O44" s="108">
        <f>SUM(O43:O43)</f>
        <v>0</v>
      </c>
      <c r="P44" s="110">
        <f>IF(L44=0,"",ROUND(O44/N44*100,1))</f>
      </c>
      <c r="Q44" s="108">
        <f>SUM(Q43:Q43)</f>
        <v>0</v>
      </c>
      <c r="R44" s="108">
        <f>SUM(R43:R43)</f>
        <v>0</v>
      </c>
      <c r="S44" s="108">
        <f>SUM(S43:S43)</f>
        <v>0</v>
      </c>
      <c r="T44" s="108">
        <f>SUM(T43:T43)</f>
        <v>0</v>
      </c>
      <c r="U44" s="110" t="str">
        <f>IF(Q44=0," ",ROUND(T44/S44*100,1))</f>
        <v> </v>
      </c>
      <c r="V44" s="99"/>
      <c r="W44" s="75"/>
      <c r="X44" s="112"/>
      <c r="Y44" s="75"/>
      <c r="Z44" s="75"/>
      <c r="AA44" s="118"/>
    </row>
    <row r="45" spans="1:27" ht="16.5" customHeight="1" thickBot="1">
      <c r="A45" s="94"/>
      <c r="B45" s="109"/>
      <c r="C45" s="252" t="s">
        <v>4</v>
      </c>
      <c r="D45" s="253"/>
      <c r="E45" s="39"/>
      <c r="F45" s="75"/>
      <c r="G45" s="78">
        <f>SUM(G12:G41)</f>
        <v>309</v>
      </c>
      <c r="H45" s="78">
        <f>SUM(H12:H41)</f>
        <v>248</v>
      </c>
      <c r="I45" s="78">
        <f>SUM(I12:I41)</f>
        <v>5915</v>
      </c>
      <c r="J45" s="78">
        <f>SUM(J12:J41)</f>
        <v>1462</v>
      </c>
      <c r="K45" s="110">
        <f>IF(G45=" "," ",ROUND(J45/I45*100,1))</f>
        <v>24.7</v>
      </c>
      <c r="L45" s="80">
        <f>L42+L44</f>
        <v>442</v>
      </c>
      <c r="M45" s="78">
        <f>M42+M44</f>
        <v>331</v>
      </c>
      <c r="N45" s="78">
        <f>N42+N44</f>
        <v>7002</v>
      </c>
      <c r="O45" s="78">
        <f>O42+O44</f>
        <v>1394</v>
      </c>
      <c r="P45" s="110">
        <f>IF(L45=""," ",ROUND(O45/N45*100,1))</f>
        <v>19.9</v>
      </c>
      <c r="Q45" s="80">
        <f>Q42+Q44</f>
        <v>166</v>
      </c>
      <c r="R45" s="78">
        <f>R42+R44</f>
        <v>61</v>
      </c>
      <c r="S45" s="78">
        <f>S42+S44</f>
        <v>1101</v>
      </c>
      <c r="T45" s="78">
        <f>T42+T44</f>
        <v>80</v>
      </c>
      <c r="U45" s="110">
        <f>IF(Q45=""," ",ROUND(T45/S45*100,1))</f>
        <v>7.3</v>
      </c>
      <c r="V45" s="77">
        <f>SUM(V12:V41)</f>
        <v>1711</v>
      </c>
      <c r="W45" s="78">
        <f>SUM(W12:W41)</f>
        <v>214</v>
      </c>
      <c r="X45" s="287">
        <f>IF(V45=""," ",ROUND(W45/V45*100,1))</f>
        <v>12.5</v>
      </c>
      <c r="Y45" s="80">
        <f>SUM(Y12:Y41)</f>
        <v>1262</v>
      </c>
      <c r="Z45" s="78">
        <f>SUM(Z12:Z41)</f>
        <v>95</v>
      </c>
      <c r="AA45" s="110">
        <f>IF(Y45=0," ",ROUND(Z45/Y45*100,1))</f>
        <v>7.5</v>
      </c>
    </row>
  </sheetData>
  <sheetProtection/>
  <mergeCells count="42">
    <mergeCell ref="L6:N6"/>
    <mergeCell ref="L7:P7"/>
    <mergeCell ref="E6:F6"/>
    <mergeCell ref="Q6:S6"/>
    <mergeCell ref="V6:X6"/>
    <mergeCell ref="Q7:U7"/>
    <mergeCell ref="V7:AA7"/>
    <mergeCell ref="L8:L11"/>
    <mergeCell ref="P9:P11"/>
    <mergeCell ref="S8:S11"/>
    <mergeCell ref="Y8:AA8"/>
    <mergeCell ref="V8:V11"/>
    <mergeCell ref="U9:U11"/>
    <mergeCell ref="X9:X11"/>
    <mergeCell ref="Y9:Y11"/>
    <mergeCell ref="A7:A11"/>
    <mergeCell ref="C7:C11"/>
    <mergeCell ref="D7:D11"/>
    <mergeCell ref="B7:B11"/>
    <mergeCell ref="C45:D45"/>
    <mergeCell ref="E7:K7"/>
    <mergeCell ref="I8:I11"/>
    <mergeCell ref="E8:E11"/>
    <mergeCell ref="G8:G11"/>
    <mergeCell ref="F8:F11"/>
    <mergeCell ref="C44:D44"/>
    <mergeCell ref="K9:K11"/>
    <mergeCell ref="Y2:AA2"/>
    <mergeCell ref="E4:F4"/>
    <mergeCell ref="H4:J4"/>
    <mergeCell ref="L4:N4"/>
    <mergeCell ref="P4:T4"/>
    <mergeCell ref="AA9:AA11"/>
    <mergeCell ref="H10:H11"/>
    <mergeCell ref="J10:J11"/>
    <mergeCell ref="M10:M11"/>
    <mergeCell ref="O10:O11"/>
    <mergeCell ref="R10:R11"/>
    <mergeCell ref="T10:T11"/>
    <mergeCell ref="W10:W11"/>
    <mergeCell ref="Q8:Q11"/>
    <mergeCell ref="N8:N11"/>
  </mergeCells>
  <conditionalFormatting sqref="Z12:Z15 Z17:Z18 Z20:Z21 Z23:Z24 Z26:Z27 Z29:Z34 Z38:Z39 J12:J41 H12:H41 O12:O41 M12:M41 R12:R41 W12:W41 T12:T41 Z41 T43 R43 O43 M43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41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 Z19 Z22 Z25 Z28 Z40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conditionalFormatting sqref="Z35:Z37">
    <cfRule type="cellIs" priority="7" dxfId="0" operator="lessThanOrEqual" stopIfTrue="1">
      <formula>V38</formula>
    </cfRule>
    <cfRule type="cellIs" priority="8" dxfId="1" operator="greaterThan" stopIfTrue="1">
      <formula>V38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45 U42 K45" evalError="1"/>
    <ignoredError sqref="X45 P45 P42" evalError="1" formula="1"/>
    <ignoredError sqref="U44 P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2009-12-21T13:35:50Z</cp:lastPrinted>
  <dcterms:created xsi:type="dcterms:W3CDTF">2002-01-07T10:53:07Z</dcterms:created>
  <dcterms:modified xsi:type="dcterms:W3CDTF">2009-12-21T13:35:56Z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-837471606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1853546781</vt:i4>
  </property>
  <property fmtid="{D5CDD505-2E9C-101B-9397-08002B2CF9AE}" pid="7" name="_ReviewingToolsShownOnce">
    <vt:lpwstr/>
  </property>
</Properties>
</file>