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75" windowWidth="8835" windowHeight="8310" activeTab="0"/>
  </bookViews>
  <sheets>
    <sheet name="山梨県４－１" sheetId="1" r:id="rId1"/>
    <sheet name="山梨県４－２" sheetId="2" r:id="rId2"/>
    <sheet name="山梨県４－３ " sheetId="3" r:id="rId3"/>
    <sheet name="山梨県４－４" sheetId="4" r:id="rId4"/>
  </sheets>
  <definedNames>
    <definedName name="_xlnm.Print_Area" localSheetId="2">'山梨県４－３ '!$A$1:$S$37</definedName>
    <definedName name="_xlnm.Print_Titles" localSheetId="0">'山梨県４－１'!$4:$7</definedName>
    <definedName name="_xlnm.Print_Titles" localSheetId="1">'山梨県４－２'!$4:$7</definedName>
    <definedName name="_xlnm.Print_Titles" localSheetId="2">'山梨県４－３ '!$4:$5</definedName>
    <definedName name="_xlnm.Print_Titles" localSheetId="3">'山梨県４－４'!$7:$11</definedName>
  </definedNames>
  <calcPr fullCalcOnLoad="1"/>
</workbook>
</file>

<file path=xl/sharedStrings.xml><?xml version="1.0" encoding="utf-8"?>
<sst xmlns="http://schemas.openxmlformats.org/spreadsheetml/2006/main" count="780" uniqueCount="253">
  <si>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</si>
  <si>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</si>
  <si>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</si>
  <si>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</si>
  <si>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</si>
  <si>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</si>
  <si>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</si>
  <si>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</si>
  <si>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</si>
  <si>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</si>
  <si>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</si>
  <si>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</si>
  <si>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</si>
  <si>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</si>
  <si>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</si>
  <si>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</si>
  <si>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</si>
  <si>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</si>
  <si>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</si>
  <si>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</si>
  <si>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</si>
  <si>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</si>
  <si>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</si>
  <si>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</si>
  <si>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</si>
  <si>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</si>
  <si>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</si>
  <si>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</si>
  <si>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</si>
  <si>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</si>
  <si>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</si>
  <si>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</si>
  <si>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</si>
  <si>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</si>
  <si>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</si>
  <si>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</si>
  <si>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</si>
  <si>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</si>
  <si>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</si>
  <si>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</si>
  <si>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</si>
  <si>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</si>
  <si>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</si>
  <si>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</si>
  <si>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</si>
  <si>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</si>
  <si>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</si>
  <si>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</si>
  <si>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</si>
  <si>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</si>
  <si>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</si>
  <si>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</si>
  <si>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</si>
  <si>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</si>
  <si>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</si>
  <si>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</si>
  <si>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</si>
  <si>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</si>
  <si>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</si>
  <si>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</si>
  <si>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</si>
  <si>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</si>
  <si>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</si>
  <si>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</si>
  <si>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</si>
  <si>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</si>
  <si>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</si>
  <si>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</si>
  <si>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山梨県</t>
  </si>
  <si>
    <t>甲府市</t>
  </si>
  <si>
    <t>男女共同参画課</t>
  </si>
  <si>
    <t>富士吉田市</t>
  </si>
  <si>
    <t>男女共同参画推進室</t>
  </si>
  <si>
    <t>都留市</t>
  </si>
  <si>
    <t>政策形成課　</t>
  </si>
  <si>
    <t>山梨市</t>
  </si>
  <si>
    <t>総合政策課</t>
  </si>
  <si>
    <t>大月市</t>
  </si>
  <si>
    <t>韮崎市</t>
  </si>
  <si>
    <t>企画財政課</t>
  </si>
  <si>
    <t>南アルプス市</t>
  </si>
  <si>
    <t>北杜市</t>
  </si>
  <si>
    <t>地域創造課</t>
  </si>
  <si>
    <t>甲斐市</t>
  </si>
  <si>
    <t>企画課</t>
  </si>
  <si>
    <t>笛吹市</t>
  </si>
  <si>
    <t>市民活動支援課</t>
  </si>
  <si>
    <t>上野原市</t>
  </si>
  <si>
    <t>総務課</t>
  </si>
  <si>
    <t>甲州市</t>
  </si>
  <si>
    <t>市民生活課</t>
  </si>
  <si>
    <t>中央市</t>
  </si>
  <si>
    <t>政策秘書課</t>
  </si>
  <si>
    <t>市川三郷町</t>
  </si>
  <si>
    <t>増穂町</t>
  </si>
  <si>
    <t>町民生活課</t>
  </si>
  <si>
    <t>鰍沢町</t>
  </si>
  <si>
    <t>早川町</t>
  </si>
  <si>
    <t>身延町</t>
  </si>
  <si>
    <t>政策室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</si>
  <si>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</si>
  <si>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</si>
  <si>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</si>
  <si>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</si>
  <si>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</si>
  <si>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</si>
  <si>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</si>
  <si>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</si>
  <si>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生涯学習課</t>
  </si>
  <si>
    <t>小菅村</t>
  </si>
  <si>
    <t>教育委員会</t>
  </si>
  <si>
    <t>丹波山村</t>
  </si>
  <si>
    <t>秘書広報課</t>
  </si>
  <si>
    <t>みんなでまちづくり推進課</t>
  </si>
  <si>
    <t>総務課</t>
  </si>
  <si>
    <t>甲府市男女共同参画推進条例</t>
  </si>
  <si>
    <t>H15.3.26</t>
  </si>
  <si>
    <t>H15.4.1</t>
  </si>
  <si>
    <t/>
  </si>
  <si>
    <t>富士吉田市男女共同参画推進条例</t>
  </si>
  <si>
    <t>H15.3.24</t>
  </si>
  <si>
    <t>都留市男女共同参画基本条例</t>
  </si>
  <si>
    <t>H12.3.24</t>
  </si>
  <si>
    <t>山梨市男女共同参画社会推進条例</t>
  </si>
  <si>
    <t>H17.4.25</t>
  </si>
  <si>
    <t>大月市男女共同参画社会推進条例</t>
  </si>
  <si>
    <t>H17.3.28</t>
  </si>
  <si>
    <t>韮崎市男女共同参画推進条例</t>
  </si>
  <si>
    <t>H18.3.31</t>
  </si>
  <si>
    <t>H18.4.1</t>
  </si>
  <si>
    <t>南アルプス市男女共同参画推進条例</t>
  </si>
  <si>
    <t>H18.12.25</t>
  </si>
  <si>
    <t>H19.2.1</t>
  </si>
  <si>
    <t>北杜市男女共同参画推進条例</t>
  </si>
  <si>
    <t>H18.3.14</t>
  </si>
  <si>
    <t>市川三郷町男女共同参画推進条例</t>
  </si>
  <si>
    <t>H19.9.14</t>
  </si>
  <si>
    <t>増穂町男女共同参画推進条例</t>
  </si>
  <si>
    <t>H17.3.24</t>
  </si>
  <si>
    <t>H17.4.1</t>
  </si>
  <si>
    <t>鰍沢町男と女が共に歩むまちづくり推進条例</t>
  </si>
  <si>
    <t>H17.3.25</t>
  </si>
  <si>
    <t>H16.6.14</t>
  </si>
  <si>
    <t>身延町男女共同参画推進条例</t>
  </si>
  <si>
    <t>H18.9.21</t>
  </si>
  <si>
    <t>南部町男女共同参画推進条例</t>
  </si>
  <si>
    <t>忍野村男女共同参画条例</t>
  </si>
  <si>
    <t>H20.3.17</t>
  </si>
  <si>
    <t>H20.4.1</t>
  </si>
  <si>
    <t>山中湖村男女共同参画推進条例</t>
  </si>
  <si>
    <t>H16.10.1</t>
  </si>
  <si>
    <t>第2次こうふ男女共同参画プラン</t>
  </si>
  <si>
    <t>ふじよしだ男女共同参画プラン</t>
  </si>
  <si>
    <t>山梨市男女共同参画基本計画</t>
  </si>
  <si>
    <t>大月市男女共同参画プラン</t>
  </si>
  <si>
    <t>輝いて　ひらめいて　韮崎プラン</t>
  </si>
  <si>
    <t>南アルプスハーモニープラン</t>
  </si>
  <si>
    <t>ほくと　ほほえみ　夢プラン</t>
  </si>
  <si>
    <t>甲斐ヒューマンプラン</t>
  </si>
  <si>
    <t>輝け男女　笛吹プラン</t>
  </si>
  <si>
    <t>上野原スマイルプラン</t>
  </si>
  <si>
    <t>甲州フルーティー夢プラン</t>
  </si>
  <si>
    <t>みのぶヒューマンプラン</t>
  </si>
  <si>
    <t>平成１８年１０月～</t>
  </si>
  <si>
    <t>南部町ヒューマンプラン</t>
  </si>
  <si>
    <t>設定なし</t>
  </si>
  <si>
    <t>共に生き活き輝け昭和</t>
  </si>
  <si>
    <t>道志いきいき女性プラン</t>
  </si>
  <si>
    <t>輝け西桂、あなたとわたしの支え合い</t>
  </si>
  <si>
    <t>第２次忍野ハーモニープラン</t>
  </si>
  <si>
    <t>ふじサンサンプラン</t>
  </si>
  <si>
    <t>小菅村共生プラン</t>
  </si>
  <si>
    <t>男と女、ともに歩もう　拓け中央輝きプラン</t>
  </si>
  <si>
    <t>増穂町男女共同参画推進プラン</t>
  </si>
  <si>
    <t>鰍沢町男女共同参画推進計画女性プラン（第2期）</t>
  </si>
  <si>
    <t>早川町男女共同参画社会推進条例</t>
  </si>
  <si>
    <t>はやかわ男女いきいきプラン</t>
  </si>
  <si>
    <t>第３次女と男いきいきプラン山中湖</t>
  </si>
  <si>
    <t>南アルプス市小笠原572-9</t>
  </si>
  <si>
    <t>400-0857</t>
  </si>
  <si>
    <t>甲府市幸町１５－６</t>
  </si>
  <si>
    <t>○</t>
  </si>
  <si>
    <t>○</t>
  </si>
  <si>
    <t>富士吉田男女共同参画フォーラム室</t>
  </si>
  <si>
    <t>403-0004</t>
  </si>
  <si>
    <t>富士吉田市緑ヶ丘２－５－２３</t>
  </si>
  <si>
    <t>H13.3.4</t>
  </si>
  <si>
    <t>男女共同参画都市宣言</t>
  </si>
  <si>
    <t>H19.2.25</t>
  </si>
  <si>
    <t>南アルプス市男女共同参画都市宣言</t>
  </si>
  <si>
    <t>平成23年3月</t>
  </si>
  <si>
    <t>平成22年3月</t>
  </si>
  <si>
    <t>平成21年度</t>
  </si>
  <si>
    <t>平成25年度</t>
  </si>
  <si>
    <t>平成28年3月</t>
  </si>
  <si>
    <t>介護認定審査会</t>
  </si>
  <si>
    <t>障害区分認定審査会</t>
  </si>
  <si>
    <t>博物館協議会</t>
  </si>
  <si>
    <t>公平委員会</t>
  </si>
  <si>
    <t>http://www.city.fujiyoshida.yamanashi.jp/forms/top/top.aspx</t>
  </si>
  <si>
    <t>http://www.city.minami-alps.yamanashi.jp/</t>
  </si>
  <si>
    <t>400-0306</t>
  </si>
  <si>
    <t>平成27年度</t>
  </si>
  <si>
    <t>平成23年度</t>
  </si>
  <si>
    <t>平成21年3月</t>
  </si>
  <si>
    <t>平成24年度</t>
  </si>
  <si>
    <t>情報公開・個人情報審査会</t>
  </si>
  <si>
    <t>平成26年度</t>
  </si>
  <si>
    <t>平成30年3月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</si>
  <si>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</si>
  <si>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</si>
  <si>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</si>
  <si>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</si>
  <si>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</si>
  <si>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</si>
  <si>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</si>
  <si>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</si>
  <si>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</si>
  <si>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</si>
  <si>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</si>
  <si>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</si>
  <si>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</si>
  <si>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</si>
  <si>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</si>
  <si>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</si>
  <si>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</si>
  <si>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</si>
  <si>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山梨県</t>
  </si>
  <si>
    <t>平成１９年度～２８年度</t>
  </si>
  <si>
    <t>平成１５年度～２４年度</t>
  </si>
  <si>
    <t>平成１８年度～２７年度</t>
  </si>
  <si>
    <t>平成１９年度～２３年度</t>
  </si>
  <si>
    <t>平成１６年度～２５年度</t>
  </si>
  <si>
    <t>平成１７年度～２６年度</t>
  </si>
  <si>
    <t>平成１８年度～２１年度</t>
  </si>
  <si>
    <t>平成１８年度～２２年度</t>
  </si>
  <si>
    <t>平成20年10月～25年9月</t>
  </si>
  <si>
    <t>平成２１年度～３０年度</t>
  </si>
  <si>
    <t>平成１７年度～２１年度</t>
  </si>
  <si>
    <t>平成２０年度～２９年度</t>
  </si>
  <si>
    <t>平成２１年度～２５年度</t>
  </si>
  <si>
    <t>平成１６年度～２４年度</t>
  </si>
  <si>
    <t>都留市男女共同参画推進計画
～つるハートフルプラン～</t>
  </si>
  <si>
    <t>市川三郷町男女共同参画プラン
～輝く笑顔いちかわみさと～</t>
  </si>
  <si>
    <t>(055)
237-5209</t>
  </si>
  <si>
    <t>(055)
222-2062</t>
  </si>
  <si>
    <t>(0555)
23-3100</t>
  </si>
  <si>
    <t>(0555)
24-6144</t>
  </si>
  <si>
    <t>(055)
282-7325</t>
  </si>
  <si>
    <t>(055)
282-7421</t>
  </si>
  <si>
    <t>甲府市男女共同参画
センター</t>
  </si>
  <si>
    <t>南アルプス市市民活動
センター</t>
  </si>
  <si>
    <t>平成30年度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</si>
</sst>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9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2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90" fontId="2" fillId="4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6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37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9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 shrinkToFit="1"/>
    </xf>
    <xf numFmtId="57" fontId="2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7" xfId="0" applyNumberFormat="1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57" fontId="2" fillId="2" borderId="21" xfId="0" applyNumberFormat="1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88" fontId="2" fillId="3" borderId="32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9" xfId="0" applyFont="1" applyFill="1" applyBorder="1" applyAlignment="1">
      <alignment vertical="center" shrinkToFit="1"/>
    </xf>
    <xf numFmtId="189" fontId="2" fillId="3" borderId="4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2" fillId="2" borderId="41" xfId="0" applyFont="1" applyFill="1" applyBorder="1" applyAlignment="1">
      <alignment vertical="distributed" textRotation="255"/>
    </xf>
    <xf numFmtId="0" fontId="2" fillId="2" borderId="42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38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57" fontId="2" fillId="2" borderId="21" xfId="0" applyNumberFormat="1" applyFont="1" applyFill="1" applyBorder="1" applyAlignment="1">
      <alignment horizontal="center" vertical="center" shrinkToFit="1"/>
    </xf>
    <xf numFmtId="187" fontId="2" fillId="2" borderId="44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0" borderId="44" xfId="0" applyNumberFormat="1" applyFont="1" applyFill="1" applyBorder="1" applyAlignment="1">
      <alignment vertical="center"/>
    </xf>
    <xf numFmtId="187" fontId="2" fillId="2" borderId="44" xfId="0" applyNumberFormat="1" applyFont="1" applyFill="1" applyBorder="1" applyAlignment="1">
      <alignment vertical="center" shrinkToFit="1"/>
    </xf>
    <xf numFmtId="187" fontId="2" fillId="2" borderId="7" xfId="0" applyNumberFormat="1" applyFont="1" applyFill="1" applyBorder="1" applyAlignment="1">
      <alignment vertical="center" shrinkToFit="1"/>
    </xf>
    <xf numFmtId="187" fontId="2" fillId="2" borderId="8" xfId="0" applyNumberFormat="1" applyFont="1" applyFill="1" applyBorder="1" applyAlignment="1">
      <alignment vertical="center" shrinkToFit="1"/>
    </xf>
    <xf numFmtId="187" fontId="2" fillId="0" borderId="7" xfId="0" applyNumberFormat="1" applyFont="1" applyFill="1" applyBorder="1" applyAlignment="1">
      <alignment vertical="center" shrinkToFit="1"/>
    </xf>
    <xf numFmtId="187" fontId="2" fillId="0" borderId="7" xfId="0" applyNumberFormat="1" applyFont="1" applyBorder="1" applyAlignment="1">
      <alignment vertical="center" shrinkToFit="1"/>
    </xf>
    <xf numFmtId="187" fontId="2" fillId="0" borderId="3" xfId="0" applyNumberFormat="1" applyFont="1" applyBorder="1" applyAlignment="1">
      <alignment vertical="center" shrinkToFit="1"/>
    </xf>
    <xf numFmtId="187" fontId="2" fillId="2" borderId="21" xfId="0" applyNumberFormat="1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 shrinkToFit="1"/>
    </xf>
    <xf numFmtId="187" fontId="2" fillId="0" borderId="21" xfId="0" applyNumberFormat="1" applyFont="1" applyFill="1" applyBorder="1" applyAlignment="1">
      <alignment vertical="center" shrinkToFit="1"/>
    </xf>
    <xf numFmtId="187" fontId="2" fillId="2" borderId="24" xfId="0" applyNumberFormat="1" applyFont="1" applyFill="1" applyBorder="1" applyAlignment="1">
      <alignment vertical="center" shrinkToFit="1"/>
    </xf>
    <xf numFmtId="187" fontId="2" fillId="2" borderId="14" xfId="0" applyNumberFormat="1" applyFont="1" applyFill="1" applyBorder="1" applyAlignment="1">
      <alignment vertical="center" shrinkToFit="1"/>
    </xf>
    <xf numFmtId="187" fontId="2" fillId="0" borderId="14" xfId="0" applyNumberFormat="1" applyFont="1" applyFill="1" applyBorder="1" applyAlignment="1">
      <alignment vertical="center" shrinkToFit="1"/>
    </xf>
    <xf numFmtId="187" fontId="2" fillId="2" borderId="23" xfId="0" applyNumberFormat="1" applyFont="1" applyFill="1" applyBorder="1" applyAlignment="1">
      <alignment vertical="center" shrinkToFit="1"/>
    </xf>
    <xf numFmtId="187" fontId="2" fillId="2" borderId="16" xfId="0" applyNumberFormat="1" applyFont="1" applyFill="1" applyBorder="1" applyAlignment="1">
      <alignment vertical="center" shrinkToFit="1"/>
    </xf>
    <xf numFmtId="188" fontId="2" fillId="2" borderId="14" xfId="0" applyNumberFormat="1" applyFont="1" applyFill="1" applyBorder="1" applyAlignment="1">
      <alignment vertical="center" shrinkToFit="1"/>
    </xf>
    <xf numFmtId="188" fontId="2" fillId="2" borderId="7" xfId="0" applyNumberFormat="1" applyFont="1" applyFill="1" applyBorder="1" applyAlignment="1">
      <alignment vertical="center" shrinkToFit="1"/>
    </xf>
    <xf numFmtId="188" fontId="2" fillId="0" borderId="14" xfId="0" applyNumberFormat="1" applyFont="1" applyFill="1" applyBorder="1" applyAlignment="1">
      <alignment vertical="center" shrinkToFit="1"/>
    </xf>
    <xf numFmtId="188" fontId="2" fillId="0" borderId="7" xfId="0" applyNumberFormat="1" applyFont="1" applyFill="1" applyBorder="1" applyAlignment="1">
      <alignment vertical="center" shrinkToFit="1"/>
    </xf>
    <xf numFmtId="188" fontId="2" fillId="2" borderId="23" xfId="0" applyNumberFormat="1" applyFont="1" applyFill="1" applyBorder="1" applyAlignment="1">
      <alignment vertical="center" shrinkToFit="1"/>
    </xf>
    <xf numFmtId="188" fontId="2" fillId="2" borderId="16" xfId="0" applyNumberFormat="1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 shrinkToFit="1"/>
    </xf>
    <xf numFmtId="186" fontId="2" fillId="2" borderId="3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 shrinkToFit="1"/>
    </xf>
    <xf numFmtId="186" fontId="2" fillId="2" borderId="45" xfId="0" applyNumberFormat="1" applyFont="1" applyFill="1" applyBorder="1" applyAlignment="1">
      <alignment vertical="center"/>
    </xf>
    <xf numFmtId="186" fontId="2" fillId="2" borderId="46" xfId="0" applyNumberFormat="1" applyFont="1" applyFill="1" applyBorder="1" applyAlignment="1">
      <alignment vertical="center" shrinkToFi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8" fontId="2" fillId="2" borderId="50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0" fillId="0" borderId="40" xfId="0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center" textRotation="255"/>
    </xf>
    <xf numFmtId="0" fontId="0" fillId="0" borderId="42" xfId="0" applyBorder="1" applyAlignment="1">
      <alignment horizontal="center" vertical="distributed" textRotation="255"/>
    </xf>
    <xf numFmtId="0" fontId="2" fillId="0" borderId="52" xfId="0" applyFont="1" applyBorder="1" applyAlignment="1">
      <alignment vertical="center"/>
    </xf>
    <xf numFmtId="0" fontId="2" fillId="2" borderId="53" xfId="0" applyFont="1" applyFill="1" applyBorder="1" applyAlignment="1">
      <alignment horizontal="center" vertical="distributed" textRotation="255"/>
    </xf>
    <xf numFmtId="0" fontId="2" fillId="0" borderId="54" xfId="0" applyFont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/>
    </xf>
    <xf numFmtId="188" fontId="2" fillId="2" borderId="57" xfId="0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188" fontId="2" fillId="2" borderId="59" xfId="0" applyNumberFormat="1" applyFont="1" applyFill="1" applyBorder="1" applyAlignment="1">
      <alignment vertical="center"/>
    </xf>
    <xf numFmtId="188" fontId="2" fillId="2" borderId="60" xfId="0" applyNumberFormat="1" applyFont="1" applyFill="1" applyBorder="1" applyAlignment="1">
      <alignment vertical="center"/>
    </xf>
    <xf numFmtId="189" fontId="2" fillId="3" borderId="55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189" fontId="2" fillId="0" borderId="61" xfId="0" applyNumberFormat="1" applyFont="1" applyFill="1" applyBorder="1" applyAlignment="1">
      <alignment vertical="center"/>
    </xf>
    <xf numFmtId="188" fontId="2" fillId="2" borderId="58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distributed" textRotation="255" shrinkToFit="1"/>
    </xf>
    <xf numFmtId="0" fontId="2" fillId="2" borderId="42" xfId="0" applyFont="1" applyFill="1" applyBorder="1" applyAlignment="1">
      <alignment horizontal="center" vertical="distributed" textRotation="255" shrinkToFit="1"/>
    </xf>
    <xf numFmtId="0" fontId="2" fillId="2" borderId="40" xfId="0" applyFont="1" applyFill="1" applyBorder="1" applyAlignment="1">
      <alignment horizontal="center" vertical="distributed" textRotation="255" shrinkToFi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41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0" borderId="51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2" fillId="0" borderId="53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top" textRotation="255" wrapText="1"/>
    </xf>
    <xf numFmtId="0" fontId="4" fillId="2" borderId="68" xfId="0" applyFont="1" applyFill="1" applyBorder="1" applyAlignment="1">
      <alignment horizontal="center" vertical="top" textRotation="255" wrapText="1"/>
    </xf>
    <xf numFmtId="0" fontId="4" fillId="0" borderId="68" xfId="0" applyFont="1" applyBorder="1" applyAlignment="1">
      <alignment horizontal="center" vertical="top" textRotation="255" wrapText="1"/>
    </xf>
    <xf numFmtId="0" fontId="4" fillId="0" borderId="45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4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distributed" textRotation="255"/>
    </xf>
    <xf numFmtId="0" fontId="4" fillId="0" borderId="42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7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38" xfId="0" applyFont="1" applyFill="1" applyBorder="1" applyAlignment="1">
      <alignment vertical="center" textRotation="255"/>
    </xf>
    <xf numFmtId="0" fontId="2" fillId="2" borderId="71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58" fontId="11" fillId="0" borderId="74" xfId="0" applyNumberFormat="1" applyFont="1" applyBorder="1" applyAlignment="1">
      <alignment horizontal="center" vertical="center"/>
    </xf>
    <xf numFmtId="58" fontId="11" fillId="0" borderId="75" xfId="0" applyNumberFormat="1" applyFont="1" applyBorder="1" applyAlignment="1">
      <alignment horizontal="center" vertical="center"/>
    </xf>
    <xf numFmtId="58" fontId="11" fillId="0" borderId="73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2" borderId="38" xfId="0" applyFont="1" applyFill="1" applyBorder="1" applyAlignment="1">
      <alignment vertical="center" textRotation="255" wrapText="1"/>
    </xf>
    <xf numFmtId="0" fontId="2" fillId="2" borderId="71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2" borderId="76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1.625" style="2" customWidth="1"/>
    <col min="5" max="5" width="17.625" style="2" customWidth="1"/>
    <col min="6" max="9" width="4.125" style="2" customWidth="1"/>
    <col min="10" max="10" width="28.625" style="2" customWidth="1"/>
    <col min="11" max="12" width="8.625" style="2" customWidth="1"/>
    <col min="13" max="13" width="4.125" style="2" customWidth="1"/>
    <col min="14" max="14" width="26.625" style="2" customWidth="1"/>
    <col min="15" max="15" width="18.125" style="2" customWidth="1"/>
    <col min="16" max="16" width="4.125" style="2" customWidth="1"/>
    <col min="21" max="16384" width="9.00390625" style="2" customWidth="1"/>
  </cols>
  <sheetData>
    <row r="1" spans="1:2" ht="16.5" customHeight="1" thickBot="1">
      <c r="A1" s="32" t="s">
        <v>14</v>
      </c>
      <c r="B1" s="32"/>
    </row>
    <row r="2" spans="1:16" ht="22.5" customHeight="1" thickBot="1">
      <c r="A2" s="6" t="s">
        <v>18</v>
      </c>
      <c r="O2" s="227" t="s">
        <v>227</v>
      </c>
      <c r="P2" s="228"/>
    </row>
    <row r="3" ht="9.75" customHeight="1" thickBot="1"/>
    <row r="4" spans="1:16" s="1" customFormat="1" ht="31.5" customHeight="1">
      <c r="A4" s="248" t="s">
        <v>26</v>
      </c>
      <c r="B4" s="255" t="s">
        <v>63</v>
      </c>
      <c r="C4" s="251" t="s">
        <v>52</v>
      </c>
      <c r="D4" s="231" t="s">
        <v>17</v>
      </c>
      <c r="E4" s="239" t="s">
        <v>53</v>
      </c>
      <c r="F4" s="245" t="s">
        <v>54</v>
      </c>
      <c r="G4" s="209" t="s">
        <v>55</v>
      </c>
      <c r="H4" s="206" t="s">
        <v>62</v>
      </c>
      <c r="I4" s="231" t="s">
        <v>56</v>
      </c>
      <c r="J4" s="234" t="s">
        <v>209</v>
      </c>
      <c r="K4" s="235"/>
      <c r="L4" s="235"/>
      <c r="M4" s="236"/>
      <c r="N4" s="234" t="s">
        <v>65</v>
      </c>
      <c r="O4" s="235"/>
      <c r="P4" s="236"/>
    </row>
    <row r="5" spans="1:16" s="16" customFormat="1" ht="18" customHeight="1">
      <c r="A5" s="249"/>
      <c r="B5" s="256"/>
      <c r="C5" s="252"/>
      <c r="D5" s="253"/>
      <c r="E5" s="240"/>
      <c r="F5" s="246"/>
      <c r="G5" s="207"/>
      <c r="H5" s="242"/>
      <c r="I5" s="232"/>
      <c r="J5" s="237" t="s">
        <v>8</v>
      </c>
      <c r="K5" s="244"/>
      <c r="L5" s="238"/>
      <c r="M5" s="15" t="s">
        <v>9</v>
      </c>
      <c r="N5" s="237" t="s">
        <v>10</v>
      </c>
      <c r="O5" s="238"/>
      <c r="P5" s="15" t="s">
        <v>9</v>
      </c>
    </row>
    <row r="6" spans="1:16" s="16" customFormat="1" ht="18" customHeight="1">
      <c r="A6" s="249"/>
      <c r="B6" s="256"/>
      <c r="C6" s="252"/>
      <c r="D6" s="253"/>
      <c r="E6" s="240"/>
      <c r="F6" s="246"/>
      <c r="G6" s="207"/>
      <c r="H6" s="242"/>
      <c r="I6" s="232"/>
      <c r="J6" s="34"/>
      <c r="K6" s="35"/>
      <c r="L6" s="36"/>
      <c r="M6" s="225" t="s">
        <v>58</v>
      </c>
      <c r="N6" s="19"/>
      <c r="O6" s="33"/>
      <c r="P6" s="225" t="s">
        <v>58</v>
      </c>
    </row>
    <row r="7" spans="1:16" s="1" customFormat="1" ht="51.75" customHeight="1">
      <c r="A7" s="250"/>
      <c r="B7" s="257"/>
      <c r="C7" s="252"/>
      <c r="D7" s="254"/>
      <c r="E7" s="241"/>
      <c r="F7" s="247"/>
      <c r="G7" s="205"/>
      <c r="H7" s="243"/>
      <c r="I7" s="233"/>
      <c r="J7" s="17" t="s">
        <v>57</v>
      </c>
      <c r="K7" s="18" t="s">
        <v>2</v>
      </c>
      <c r="L7" s="18" t="s">
        <v>3</v>
      </c>
      <c r="M7" s="226"/>
      <c r="N7" s="19" t="s">
        <v>59</v>
      </c>
      <c r="O7" s="20" t="s">
        <v>25</v>
      </c>
      <c r="P7" s="226"/>
    </row>
    <row r="8" spans="1:20" s="14" customFormat="1" ht="13.5">
      <c r="A8" s="49">
        <v>19</v>
      </c>
      <c r="B8" s="50">
        <v>201</v>
      </c>
      <c r="C8" s="51" t="s">
        <v>68</v>
      </c>
      <c r="D8" s="52" t="s">
        <v>69</v>
      </c>
      <c r="E8" s="154" t="s">
        <v>70</v>
      </c>
      <c r="F8" s="187">
        <v>1</v>
      </c>
      <c r="G8" s="185">
        <v>1</v>
      </c>
      <c r="H8" s="188">
        <v>1</v>
      </c>
      <c r="I8" s="185">
        <v>1</v>
      </c>
      <c r="J8" s="154" t="s">
        <v>115</v>
      </c>
      <c r="K8" s="110" t="s">
        <v>116</v>
      </c>
      <c r="L8" s="110" t="s">
        <v>117</v>
      </c>
      <c r="M8" s="184" t="s">
        <v>118</v>
      </c>
      <c r="N8" s="153" t="s">
        <v>151</v>
      </c>
      <c r="O8" s="113" t="s">
        <v>228</v>
      </c>
      <c r="P8" s="52"/>
      <c r="Q8" s="13"/>
      <c r="R8" s="13"/>
      <c r="S8" s="13"/>
      <c r="T8" s="13"/>
    </row>
    <row r="9" spans="1:20" s="14" customFormat="1" ht="13.5">
      <c r="A9" s="49">
        <v>19</v>
      </c>
      <c r="B9" s="50">
        <v>202</v>
      </c>
      <c r="C9" s="51" t="s">
        <v>68</v>
      </c>
      <c r="D9" s="52" t="s">
        <v>71</v>
      </c>
      <c r="E9" s="154" t="s">
        <v>72</v>
      </c>
      <c r="F9" s="187">
        <v>1</v>
      </c>
      <c r="G9" s="185">
        <v>1</v>
      </c>
      <c r="H9" s="188">
        <v>1</v>
      </c>
      <c r="I9" s="185">
        <v>1</v>
      </c>
      <c r="J9" s="154" t="s">
        <v>119</v>
      </c>
      <c r="K9" s="110" t="s">
        <v>120</v>
      </c>
      <c r="L9" s="110" t="s">
        <v>117</v>
      </c>
      <c r="M9" s="184" t="s">
        <v>118</v>
      </c>
      <c r="N9" s="153" t="s">
        <v>152</v>
      </c>
      <c r="O9" s="113" t="s">
        <v>229</v>
      </c>
      <c r="P9" s="52"/>
      <c r="Q9" s="13"/>
      <c r="R9" s="13"/>
      <c r="S9" s="13"/>
      <c r="T9" s="13"/>
    </row>
    <row r="10" spans="1:20" s="14" customFormat="1" ht="24">
      <c r="A10" s="49">
        <v>19</v>
      </c>
      <c r="B10" s="50">
        <v>204</v>
      </c>
      <c r="C10" s="55" t="s">
        <v>68</v>
      </c>
      <c r="D10" s="53" t="s">
        <v>73</v>
      </c>
      <c r="E10" s="154" t="s">
        <v>74</v>
      </c>
      <c r="F10" s="187">
        <v>1</v>
      </c>
      <c r="G10" s="185">
        <v>2</v>
      </c>
      <c r="H10" s="188">
        <v>1</v>
      </c>
      <c r="I10" s="185">
        <v>1</v>
      </c>
      <c r="J10" s="154" t="s">
        <v>121</v>
      </c>
      <c r="K10" s="110" t="s">
        <v>122</v>
      </c>
      <c r="L10" s="110" t="s">
        <v>122</v>
      </c>
      <c r="M10" s="184" t="s">
        <v>118</v>
      </c>
      <c r="N10" s="153" t="s">
        <v>242</v>
      </c>
      <c r="O10" s="113" t="s">
        <v>230</v>
      </c>
      <c r="P10" s="52"/>
      <c r="Q10" s="13"/>
      <c r="R10" s="13"/>
      <c r="S10" s="13"/>
      <c r="T10" s="13"/>
    </row>
    <row r="11" spans="1:20" s="14" customFormat="1" ht="13.5">
      <c r="A11" s="49">
        <v>19</v>
      </c>
      <c r="B11" s="50">
        <v>205</v>
      </c>
      <c r="C11" s="55" t="s">
        <v>68</v>
      </c>
      <c r="D11" s="53" t="s">
        <v>75</v>
      </c>
      <c r="E11" s="154" t="s">
        <v>76</v>
      </c>
      <c r="F11" s="187">
        <v>1</v>
      </c>
      <c r="G11" s="185">
        <v>2</v>
      </c>
      <c r="H11" s="188">
        <v>1</v>
      </c>
      <c r="I11" s="185">
        <v>1</v>
      </c>
      <c r="J11" s="154" t="s">
        <v>123</v>
      </c>
      <c r="K11" s="110" t="s">
        <v>124</v>
      </c>
      <c r="L11" s="110" t="s">
        <v>124</v>
      </c>
      <c r="M11" s="184" t="s">
        <v>118</v>
      </c>
      <c r="N11" s="153" t="s">
        <v>153</v>
      </c>
      <c r="O11" s="113" t="s">
        <v>231</v>
      </c>
      <c r="P11" s="52"/>
      <c r="Q11" s="13"/>
      <c r="R11" s="13"/>
      <c r="S11" s="13"/>
      <c r="T11" s="13"/>
    </row>
    <row r="12" spans="1:20" s="14" customFormat="1" ht="13.5">
      <c r="A12" s="49">
        <v>19</v>
      </c>
      <c r="B12" s="50">
        <v>206</v>
      </c>
      <c r="C12" s="55" t="s">
        <v>68</v>
      </c>
      <c r="D12" s="53" t="s">
        <v>77</v>
      </c>
      <c r="E12" s="154" t="s">
        <v>112</v>
      </c>
      <c r="F12" s="187">
        <v>1</v>
      </c>
      <c r="G12" s="185">
        <v>2</v>
      </c>
      <c r="H12" s="188">
        <v>1</v>
      </c>
      <c r="I12" s="185">
        <v>1</v>
      </c>
      <c r="J12" s="154" t="s">
        <v>125</v>
      </c>
      <c r="K12" s="110" t="s">
        <v>126</v>
      </c>
      <c r="L12" s="110" t="s">
        <v>126</v>
      </c>
      <c r="M12" s="184" t="s">
        <v>118</v>
      </c>
      <c r="N12" s="153" t="s">
        <v>154</v>
      </c>
      <c r="O12" s="113" t="s">
        <v>232</v>
      </c>
      <c r="P12" s="52"/>
      <c r="Q12" s="13"/>
      <c r="R12" s="13"/>
      <c r="S12" s="13"/>
      <c r="T12" s="13"/>
    </row>
    <row r="13" spans="1:20" s="14" customFormat="1" ht="13.5">
      <c r="A13" s="49">
        <v>19</v>
      </c>
      <c r="B13" s="50">
        <v>207</v>
      </c>
      <c r="C13" s="55" t="s">
        <v>68</v>
      </c>
      <c r="D13" s="53" t="s">
        <v>78</v>
      </c>
      <c r="E13" s="154" t="s">
        <v>79</v>
      </c>
      <c r="F13" s="187">
        <v>1</v>
      </c>
      <c r="G13" s="185">
        <v>2</v>
      </c>
      <c r="H13" s="189">
        <v>0</v>
      </c>
      <c r="I13" s="184">
        <v>1</v>
      </c>
      <c r="J13" s="154" t="s">
        <v>127</v>
      </c>
      <c r="K13" s="110" t="s">
        <v>128</v>
      </c>
      <c r="L13" s="110" t="s">
        <v>129</v>
      </c>
      <c r="M13" s="184" t="s">
        <v>118</v>
      </c>
      <c r="N13" s="153" t="s">
        <v>155</v>
      </c>
      <c r="O13" s="113" t="s">
        <v>229</v>
      </c>
      <c r="P13" s="52"/>
      <c r="Q13" s="13"/>
      <c r="R13" s="13"/>
      <c r="S13" s="13"/>
      <c r="T13" s="13"/>
    </row>
    <row r="14" spans="1:20" s="14" customFormat="1" ht="24">
      <c r="A14" s="49">
        <v>19</v>
      </c>
      <c r="B14" s="50">
        <v>208</v>
      </c>
      <c r="C14" s="55" t="s">
        <v>68</v>
      </c>
      <c r="D14" s="53" t="s">
        <v>80</v>
      </c>
      <c r="E14" s="154" t="s">
        <v>113</v>
      </c>
      <c r="F14" s="187">
        <v>1</v>
      </c>
      <c r="G14" s="185">
        <v>1</v>
      </c>
      <c r="H14" s="189">
        <v>1</v>
      </c>
      <c r="I14" s="184">
        <v>1</v>
      </c>
      <c r="J14" s="154" t="s">
        <v>130</v>
      </c>
      <c r="K14" s="110" t="s">
        <v>131</v>
      </c>
      <c r="L14" s="110" t="s">
        <v>132</v>
      </c>
      <c r="M14" s="184" t="s">
        <v>118</v>
      </c>
      <c r="N14" s="153" t="s">
        <v>156</v>
      </c>
      <c r="O14" s="113" t="s">
        <v>233</v>
      </c>
      <c r="P14" s="52"/>
      <c r="Q14" s="13"/>
      <c r="R14" s="13"/>
      <c r="S14" s="13"/>
      <c r="T14" s="13"/>
    </row>
    <row r="15" spans="1:20" s="14" customFormat="1" ht="13.5">
      <c r="A15" s="49">
        <v>19</v>
      </c>
      <c r="B15" s="50">
        <v>209</v>
      </c>
      <c r="C15" s="55" t="s">
        <v>68</v>
      </c>
      <c r="D15" s="53" t="s">
        <v>81</v>
      </c>
      <c r="E15" s="154" t="s">
        <v>82</v>
      </c>
      <c r="F15" s="187">
        <v>1</v>
      </c>
      <c r="G15" s="185">
        <v>2</v>
      </c>
      <c r="H15" s="189">
        <v>0</v>
      </c>
      <c r="I15" s="184">
        <v>0</v>
      </c>
      <c r="J15" s="154" t="s">
        <v>133</v>
      </c>
      <c r="K15" s="111" t="s">
        <v>134</v>
      </c>
      <c r="L15" s="111" t="s">
        <v>129</v>
      </c>
      <c r="M15" s="184" t="s">
        <v>118</v>
      </c>
      <c r="N15" s="153" t="s">
        <v>157</v>
      </c>
      <c r="O15" s="114" t="s">
        <v>230</v>
      </c>
      <c r="P15" s="52"/>
      <c r="Q15" s="13"/>
      <c r="R15" s="13"/>
      <c r="S15" s="13"/>
      <c r="T15" s="13"/>
    </row>
    <row r="16" spans="1:20" s="14" customFormat="1" ht="13.5">
      <c r="A16" s="49">
        <v>19</v>
      </c>
      <c r="B16" s="50">
        <v>210</v>
      </c>
      <c r="C16" s="55" t="s">
        <v>68</v>
      </c>
      <c r="D16" s="53" t="s">
        <v>83</v>
      </c>
      <c r="E16" s="154" t="s">
        <v>84</v>
      </c>
      <c r="F16" s="187">
        <v>1</v>
      </c>
      <c r="G16" s="185">
        <v>2</v>
      </c>
      <c r="H16" s="189">
        <v>0</v>
      </c>
      <c r="I16" s="184">
        <v>0</v>
      </c>
      <c r="J16" s="154"/>
      <c r="K16" s="111" t="s">
        <v>118</v>
      </c>
      <c r="L16" s="111" t="s">
        <v>118</v>
      </c>
      <c r="M16" s="184">
        <v>1</v>
      </c>
      <c r="N16" s="154" t="s">
        <v>158</v>
      </c>
      <c r="O16" s="114" t="s">
        <v>234</v>
      </c>
      <c r="P16" s="52"/>
      <c r="Q16" s="13"/>
      <c r="R16" s="13"/>
      <c r="S16" s="13"/>
      <c r="T16" s="13"/>
    </row>
    <row r="17" spans="1:20" s="14" customFormat="1" ht="13.5">
      <c r="A17" s="49">
        <v>19</v>
      </c>
      <c r="B17" s="50">
        <v>211</v>
      </c>
      <c r="C17" s="55" t="s">
        <v>68</v>
      </c>
      <c r="D17" s="53" t="s">
        <v>85</v>
      </c>
      <c r="E17" s="154" t="s">
        <v>86</v>
      </c>
      <c r="F17" s="187">
        <v>1</v>
      </c>
      <c r="G17" s="185">
        <v>2</v>
      </c>
      <c r="H17" s="189">
        <v>0</v>
      </c>
      <c r="I17" s="184">
        <v>0</v>
      </c>
      <c r="J17" s="154"/>
      <c r="K17" s="111" t="s">
        <v>118</v>
      </c>
      <c r="L17" s="111" t="s">
        <v>118</v>
      </c>
      <c r="M17" s="184">
        <v>1</v>
      </c>
      <c r="N17" s="154" t="s">
        <v>159</v>
      </c>
      <c r="O17" s="114" t="s">
        <v>235</v>
      </c>
      <c r="P17" s="52"/>
      <c r="Q17" s="13"/>
      <c r="R17" s="13"/>
      <c r="S17" s="13"/>
      <c r="T17" s="13"/>
    </row>
    <row r="18" spans="1:20" s="14" customFormat="1" ht="13.5">
      <c r="A18" s="49">
        <v>19</v>
      </c>
      <c r="B18" s="50">
        <v>212</v>
      </c>
      <c r="C18" s="55" t="s">
        <v>68</v>
      </c>
      <c r="D18" s="53" t="s">
        <v>87</v>
      </c>
      <c r="E18" s="154" t="s">
        <v>88</v>
      </c>
      <c r="F18" s="187">
        <v>1</v>
      </c>
      <c r="G18" s="185">
        <v>2</v>
      </c>
      <c r="H18" s="189">
        <v>0</v>
      </c>
      <c r="I18" s="184">
        <v>0</v>
      </c>
      <c r="J18" s="154"/>
      <c r="K18" s="111" t="s">
        <v>118</v>
      </c>
      <c r="L18" s="111" t="s">
        <v>118</v>
      </c>
      <c r="M18" s="184">
        <v>0</v>
      </c>
      <c r="N18" s="154" t="s">
        <v>160</v>
      </c>
      <c r="O18" s="114" t="s">
        <v>233</v>
      </c>
      <c r="P18" s="52"/>
      <c r="Q18" s="13"/>
      <c r="R18" s="13"/>
      <c r="S18" s="13"/>
      <c r="T18" s="13"/>
    </row>
    <row r="19" spans="1:20" s="14" customFormat="1" ht="13.5">
      <c r="A19" s="49">
        <v>19</v>
      </c>
      <c r="B19" s="50">
        <v>213</v>
      </c>
      <c r="C19" s="55" t="s">
        <v>68</v>
      </c>
      <c r="D19" s="53" t="s">
        <v>89</v>
      </c>
      <c r="E19" s="154" t="s">
        <v>90</v>
      </c>
      <c r="F19" s="187">
        <v>1</v>
      </c>
      <c r="G19" s="185">
        <v>2</v>
      </c>
      <c r="H19" s="189">
        <v>0</v>
      </c>
      <c r="I19" s="184">
        <v>1</v>
      </c>
      <c r="J19" s="154"/>
      <c r="K19" s="111" t="s">
        <v>118</v>
      </c>
      <c r="L19" s="111" t="s">
        <v>118</v>
      </c>
      <c r="M19" s="184">
        <v>0</v>
      </c>
      <c r="N19" s="154" t="s">
        <v>161</v>
      </c>
      <c r="O19" s="114" t="s">
        <v>228</v>
      </c>
      <c r="P19" s="52"/>
      <c r="Q19" s="13"/>
      <c r="R19" s="13"/>
      <c r="S19" s="13"/>
      <c r="T19" s="13"/>
    </row>
    <row r="20" spans="1:20" s="14" customFormat="1" ht="24">
      <c r="A20" s="49">
        <v>19</v>
      </c>
      <c r="B20" s="50">
        <v>214</v>
      </c>
      <c r="C20" s="55" t="s">
        <v>68</v>
      </c>
      <c r="D20" s="53" t="s">
        <v>91</v>
      </c>
      <c r="E20" s="154" t="s">
        <v>92</v>
      </c>
      <c r="F20" s="187">
        <v>1</v>
      </c>
      <c r="G20" s="185">
        <v>2</v>
      </c>
      <c r="H20" s="189">
        <v>0</v>
      </c>
      <c r="I20" s="184">
        <v>0</v>
      </c>
      <c r="J20" s="154"/>
      <c r="K20" s="111" t="s">
        <v>118</v>
      </c>
      <c r="L20" s="111" t="s">
        <v>118</v>
      </c>
      <c r="M20" s="184">
        <v>0</v>
      </c>
      <c r="N20" s="154" t="s">
        <v>172</v>
      </c>
      <c r="O20" s="114" t="s">
        <v>228</v>
      </c>
      <c r="P20" s="52"/>
      <c r="Q20" s="13"/>
      <c r="R20" s="13"/>
      <c r="S20" s="13"/>
      <c r="T20" s="13"/>
    </row>
    <row r="21" spans="1:20" s="14" customFormat="1" ht="24">
      <c r="A21" s="49">
        <v>19</v>
      </c>
      <c r="B21" s="50">
        <v>346</v>
      </c>
      <c r="C21" s="55" t="s">
        <v>68</v>
      </c>
      <c r="D21" s="53" t="s">
        <v>93</v>
      </c>
      <c r="E21" s="154" t="s">
        <v>84</v>
      </c>
      <c r="F21" s="187">
        <v>1</v>
      </c>
      <c r="G21" s="185">
        <v>2</v>
      </c>
      <c r="H21" s="189">
        <v>0</v>
      </c>
      <c r="I21" s="184">
        <v>1</v>
      </c>
      <c r="J21" s="154" t="s">
        <v>135</v>
      </c>
      <c r="K21" s="111" t="s">
        <v>136</v>
      </c>
      <c r="L21" s="111" t="s">
        <v>136</v>
      </c>
      <c r="M21" s="184" t="s">
        <v>118</v>
      </c>
      <c r="N21" s="154" t="s">
        <v>243</v>
      </c>
      <c r="O21" s="114" t="s">
        <v>231</v>
      </c>
      <c r="P21" s="52"/>
      <c r="Q21" s="13"/>
      <c r="R21" s="13"/>
      <c r="S21" s="13"/>
      <c r="T21" s="13"/>
    </row>
    <row r="22" spans="1:20" s="14" customFormat="1" ht="13.5">
      <c r="A22" s="49">
        <v>19</v>
      </c>
      <c r="B22" s="50">
        <v>361</v>
      </c>
      <c r="C22" s="55" t="s">
        <v>68</v>
      </c>
      <c r="D22" s="53" t="s">
        <v>94</v>
      </c>
      <c r="E22" s="154" t="s">
        <v>95</v>
      </c>
      <c r="F22" s="187">
        <v>1</v>
      </c>
      <c r="G22" s="185">
        <v>2</v>
      </c>
      <c r="H22" s="189">
        <v>0</v>
      </c>
      <c r="I22" s="184">
        <v>1</v>
      </c>
      <c r="J22" s="154" t="s">
        <v>137</v>
      </c>
      <c r="K22" s="111" t="s">
        <v>138</v>
      </c>
      <c r="L22" s="111" t="s">
        <v>139</v>
      </c>
      <c r="M22" s="184" t="s">
        <v>118</v>
      </c>
      <c r="N22" s="154" t="s">
        <v>173</v>
      </c>
      <c r="O22" s="114" t="s">
        <v>236</v>
      </c>
      <c r="P22" s="52"/>
      <c r="Q22" s="13"/>
      <c r="R22" s="13"/>
      <c r="S22" s="13"/>
      <c r="T22" s="13"/>
    </row>
    <row r="23" spans="1:20" s="14" customFormat="1" ht="24">
      <c r="A23" s="49">
        <v>19</v>
      </c>
      <c r="B23" s="50">
        <v>362</v>
      </c>
      <c r="C23" s="55" t="s">
        <v>68</v>
      </c>
      <c r="D23" s="53" t="s">
        <v>96</v>
      </c>
      <c r="E23" s="154" t="s">
        <v>88</v>
      </c>
      <c r="F23" s="187">
        <v>1</v>
      </c>
      <c r="G23" s="185">
        <v>2</v>
      </c>
      <c r="H23" s="189">
        <v>0</v>
      </c>
      <c r="I23" s="184">
        <v>1</v>
      </c>
      <c r="J23" s="154" t="s">
        <v>140</v>
      </c>
      <c r="K23" s="111" t="s">
        <v>141</v>
      </c>
      <c r="L23" s="111" t="s">
        <v>139</v>
      </c>
      <c r="M23" s="184" t="s">
        <v>118</v>
      </c>
      <c r="N23" s="154" t="s">
        <v>174</v>
      </c>
      <c r="O23" s="114" t="s">
        <v>228</v>
      </c>
      <c r="P23" s="52"/>
      <c r="Q23" s="13"/>
      <c r="R23" s="13"/>
      <c r="S23" s="13"/>
      <c r="T23" s="13"/>
    </row>
    <row r="24" spans="1:20" s="14" customFormat="1" ht="13.5">
      <c r="A24" s="49">
        <v>19</v>
      </c>
      <c r="B24" s="50">
        <v>364</v>
      </c>
      <c r="C24" s="55" t="s">
        <v>68</v>
      </c>
      <c r="D24" s="53" t="s">
        <v>97</v>
      </c>
      <c r="E24" s="154" t="s">
        <v>88</v>
      </c>
      <c r="F24" s="187">
        <v>1</v>
      </c>
      <c r="G24" s="185">
        <v>2</v>
      </c>
      <c r="H24" s="189">
        <v>0</v>
      </c>
      <c r="I24" s="184">
        <v>0</v>
      </c>
      <c r="J24" s="154" t="s">
        <v>175</v>
      </c>
      <c r="K24" s="111" t="s">
        <v>142</v>
      </c>
      <c r="L24" s="111" t="s">
        <v>142</v>
      </c>
      <c r="M24" s="184" t="s">
        <v>118</v>
      </c>
      <c r="N24" s="154" t="s">
        <v>176</v>
      </c>
      <c r="O24" s="114" t="s">
        <v>237</v>
      </c>
      <c r="P24" s="52"/>
      <c r="Q24" s="13"/>
      <c r="R24" s="13"/>
      <c r="S24" s="13"/>
      <c r="T24" s="13"/>
    </row>
    <row r="25" spans="1:20" s="14" customFormat="1" ht="13.5">
      <c r="A25" s="49">
        <v>19</v>
      </c>
      <c r="B25" s="50">
        <v>365</v>
      </c>
      <c r="C25" s="55" t="s">
        <v>68</v>
      </c>
      <c r="D25" s="53" t="s">
        <v>98</v>
      </c>
      <c r="E25" s="154" t="s">
        <v>99</v>
      </c>
      <c r="F25" s="187">
        <v>1</v>
      </c>
      <c r="G25" s="185">
        <v>2</v>
      </c>
      <c r="H25" s="189">
        <v>0</v>
      </c>
      <c r="I25" s="184">
        <v>0</v>
      </c>
      <c r="J25" s="154" t="s">
        <v>143</v>
      </c>
      <c r="K25" s="111" t="s">
        <v>144</v>
      </c>
      <c r="L25" s="111" t="s">
        <v>144</v>
      </c>
      <c r="M25" s="184" t="s">
        <v>118</v>
      </c>
      <c r="N25" s="154" t="s">
        <v>162</v>
      </c>
      <c r="O25" s="114" t="s">
        <v>163</v>
      </c>
      <c r="P25" s="52"/>
      <c r="Q25" s="13"/>
      <c r="R25" s="13"/>
      <c r="S25" s="13"/>
      <c r="T25" s="13"/>
    </row>
    <row r="26" spans="1:20" s="14" customFormat="1" ht="13.5">
      <c r="A26" s="49">
        <v>19</v>
      </c>
      <c r="B26" s="50">
        <v>366</v>
      </c>
      <c r="C26" s="55" t="s">
        <v>68</v>
      </c>
      <c r="D26" s="53" t="s">
        <v>100</v>
      </c>
      <c r="E26" s="154" t="s">
        <v>88</v>
      </c>
      <c r="F26" s="187">
        <v>1</v>
      </c>
      <c r="G26" s="185">
        <v>2</v>
      </c>
      <c r="H26" s="189">
        <v>0</v>
      </c>
      <c r="I26" s="184">
        <v>1</v>
      </c>
      <c r="J26" s="154" t="s">
        <v>145</v>
      </c>
      <c r="K26" s="111" t="s">
        <v>141</v>
      </c>
      <c r="L26" s="111" t="s">
        <v>141</v>
      </c>
      <c r="M26" s="184" t="s">
        <v>118</v>
      </c>
      <c r="N26" s="154" t="s">
        <v>164</v>
      </c>
      <c r="O26" s="114" t="s">
        <v>165</v>
      </c>
      <c r="P26" s="52"/>
      <c r="Q26" s="13"/>
      <c r="R26" s="13"/>
      <c r="S26" s="13"/>
      <c r="T26" s="13"/>
    </row>
    <row r="27" spans="1:20" s="14" customFormat="1" ht="13.5">
      <c r="A27" s="49">
        <v>19</v>
      </c>
      <c r="B27" s="50">
        <v>384</v>
      </c>
      <c r="C27" s="55" t="s">
        <v>68</v>
      </c>
      <c r="D27" s="53" t="s">
        <v>101</v>
      </c>
      <c r="E27" s="154" t="s">
        <v>79</v>
      </c>
      <c r="F27" s="187">
        <v>1</v>
      </c>
      <c r="G27" s="185">
        <v>2</v>
      </c>
      <c r="H27" s="189">
        <v>0</v>
      </c>
      <c r="I27" s="184">
        <v>0</v>
      </c>
      <c r="J27" s="154"/>
      <c r="K27" s="111" t="s">
        <v>118</v>
      </c>
      <c r="L27" s="111" t="s">
        <v>118</v>
      </c>
      <c r="M27" s="184">
        <v>0</v>
      </c>
      <c r="N27" s="154" t="s">
        <v>166</v>
      </c>
      <c r="O27" s="114" t="s">
        <v>229</v>
      </c>
      <c r="P27" s="52"/>
      <c r="Q27" s="13"/>
      <c r="R27" s="13"/>
      <c r="S27" s="13"/>
      <c r="T27" s="13"/>
    </row>
    <row r="28" spans="1:20" s="14" customFormat="1" ht="13.5">
      <c r="A28" s="49">
        <v>19</v>
      </c>
      <c r="B28" s="50">
        <v>422</v>
      </c>
      <c r="C28" s="55" t="s">
        <v>68</v>
      </c>
      <c r="D28" s="53" t="s">
        <v>102</v>
      </c>
      <c r="E28" s="154" t="s">
        <v>88</v>
      </c>
      <c r="F28" s="187">
        <v>1</v>
      </c>
      <c r="G28" s="185">
        <v>2</v>
      </c>
      <c r="H28" s="189">
        <v>0</v>
      </c>
      <c r="I28" s="184">
        <v>0</v>
      </c>
      <c r="J28" s="154"/>
      <c r="K28" s="111" t="s">
        <v>118</v>
      </c>
      <c r="L28" s="111" t="s">
        <v>118</v>
      </c>
      <c r="M28" s="184">
        <v>0</v>
      </c>
      <c r="N28" s="154" t="s">
        <v>167</v>
      </c>
      <c r="O28" s="114" t="s">
        <v>238</v>
      </c>
      <c r="P28" s="52"/>
      <c r="Q28" s="13"/>
      <c r="R28" s="13"/>
      <c r="S28" s="13"/>
      <c r="T28" s="13"/>
    </row>
    <row r="29" spans="1:20" s="14" customFormat="1" ht="24.75" customHeight="1">
      <c r="A29" s="49">
        <v>19</v>
      </c>
      <c r="B29" s="50">
        <v>423</v>
      </c>
      <c r="C29" s="55" t="s">
        <v>68</v>
      </c>
      <c r="D29" s="53" t="s">
        <v>103</v>
      </c>
      <c r="E29" s="154" t="s">
        <v>114</v>
      </c>
      <c r="F29" s="187">
        <v>1</v>
      </c>
      <c r="G29" s="185">
        <v>2</v>
      </c>
      <c r="H29" s="189">
        <v>0</v>
      </c>
      <c r="I29" s="184">
        <v>0</v>
      </c>
      <c r="J29" s="154"/>
      <c r="K29" s="111" t="s">
        <v>118</v>
      </c>
      <c r="L29" s="111" t="s">
        <v>118</v>
      </c>
      <c r="M29" s="184">
        <v>0</v>
      </c>
      <c r="N29" s="154" t="s">
        <v>168</v>
      </c>
      <c r="O29" s="114" t="s">
        <v>229</v>
      </c>
      <c r="P29" s="52"/>
      <c r="Q29" s="13"/>
      <c r="R29" s="13"/>
      <c r="S29" s="13"/>
      <c r="T29" s="13"/>
    </row>
    <row r="30" spans="1:20" s="14" customFormat="1" ht="13.5">
      <c r="A30" s="49">
        <v>19</v>
      </c>
      <c r="B30" s="50">
        <v>424</v>
      </c>
      <c r="C30" s="55" t="s">
        <v>68</v>
      </c>
      <c r="D30" s="195" t="s">
        <v>104</v>
      </c>
      <c r="E30" s="154" t="s">
        <v>88</v>
      </c>
      <c r="F30" s="187">
        <v>1</v>
      </c>
      <c r="G30" s="185">
        <v>2</v>
      </c>
      <c r="H30" s="189">
        <v>1</v>
      </c>
      <c r="I30" s="184">
        <v>1</v>
      </c>
      <c r="J30" s="154" t="s">
        <v>146</v>
      </c>
      <c r="K30" s="111" t="s">
        <v>147</v>
      </c>
      <c r="L30" s="111" t="s">
        <v>148</v>
      </c>
      <c r="M30" s="184" t="s">
        <v>118</v>
      </c>
      <c r="N30" s="154" t="s">
        <v>169</v>
      </c>
      <c r="O30" s="114" t="s">
        <v>239</v>
      </c>
      <c r="P30" s="52"/>
      <c r="Q30" s="13"/>
      <c r="R30" s="13"/>
      <c r="S30" s="13"/>
      <c r="T30" s="13"/>
    </row>
    <row r="31" spans="1:20" s="14" customFormat="1" ht="24" customHeight="1">
      <c r="A31" s="49">
        <v>19</v>
      </c>
      <c r="B31" s="50">
        <v>425</v>
      </c>
      <c r="C31" s="55" t="s">
        <v>68</v>
      </c>
      <c r="D31" s="53" t="s">
        <v>105</v>
      </c>
      <c r="E31" s="154" t="s">
        <v>114</v>
      </c>
      <c r="F31" s="187">
        <v>1</v>
      </c>
      <c r="G31" s="185">
        <v>2</v>
      </c>
      <c r="H31" s="189">
        <v>1</v>
      </c>
      <c r="I31" s="184">
        <v>1</v>
      </c>
      <c r="J31" s="154" t="s">
        <v>149</v>
      </c>
      <c r="K31" s="111" t="s">
        <v>150</v>
      </c>
      <c r="L31" s="111" t="s">
        <v>150</v>
      </c>
      <c r="M31" s="184" t="s">
        <v>118</v>
      </c>
      <c r="N31" s="154" t="s">
        <v>177</v>
      </c>
      <c r="O31" s="114" t="s">
        <v>240</v>
      </c>
      <c r="P31" s="52"/>
      <c r="Q31" s="13"/>
      <c r="R31" s="13"/>
      <c r="S31" s="13"/>
      <c r="T31" s="13"/>
    </row>
    <row r="32" spans="1:20" s="14" customFormat="1" ht="13.5">
      <c r="A32" s="49">
        <v>19</v>
      </c>
      <c r="B32" s="50">
        <v>429</v>
      </c>
      <c r="C32" s="55" t="s">
        <v>68</v>
      </c>
      <c r="D32" s="53" t="s">
        <v>106</v>
      </c>
      <c r="E32" s="154" t="s">
        <v>88</v>
      </c>
      <c r="F32" s="187">
        <v>1</v>
      </c>
      <c r="G32" s="185">
        <v>2</v>
      </c>
      <c r="H32" s="189">
        <v>0</v>
      </c>
      <c r="I32" s="184">
        <v>0</v>
      </c>
      <c r="J32" s="154"/>
      <c r="K32" s="111" t="s">
        <v>118</v>
      </c>
      <c r="L32" s="111" t="s">
        <v>118</v>
      </c>
      <c r="M32" s="184">
        <v>0</v>
      </c>
      <c r="N32" s="154"/>
      <c r="O32" s="114" t="s">
        <v>118</v>
      </c>
      <c r="P32" s="185">
        <v>0</v>
      </c>
      <c r="Q32" s="13"/>
      <c r="R32" s="13"/>
      <c r="S32" s="13"/>
      <c r="T32" s="13"/>
    </row>
    <row r="33" spans="1:20" s="14" customFormat="1" ht="13.5">
      <c r="A33" s="49">
        <v>19</v>
      </c>
      <c r="B33" s="50">
        <v>430</v>
      </c>
      <c r="C33" s="55" t="s">
        <v>68</v>
      </c>
      <c r="D33" s="53" t="s">
        <v>107</v>
      </c>
      <c r="E33" s="154" t="s">
        <v>108</v>
      </c>
      <c r="F33" s="187">
        <v>2</v>
      </c>
      <c r="G33" s="185">
        <v>2</v>
      </c>
      <c r="H33" s="189">
        <v>0</v>
      </c>
      <c r="I33" s="184">
        <v>0</v>
      </c>
      <c r="J33" s="154"/>
      <c r="K33" s="111" t="s">
        <v>118</v>
      </c>
      <c r="L33" s="111" t="s">
        <v>118</v>
      </c>
      <c r="M33" s="184">
        <v>2</v>
      </c>
      <c r="N33" s="154" t="s">
        <v>170</v>
      </c>
      <c r="O33" s="114" t="s">
        <v>228</v>
      </c>
      <c r="P33" s="185"/>
      <c r="Q33" s="13"/>
      <c r="R33" s="13"/>
      <c r="S33" s="13"/>
      <c r="T33" s="13"/>
    </row>
    <row r="34" spans="1:20" s="14" customFormat="1" ht="13.5">
      <c r="A34" s="49">
        <v>19</v>
      </c>
      <c r="B34" s="50">
        <v>442</v>
      </c>
      <c r="C34" s="55" t="s">
        <v>68</v>
      </c>
      <c r="D34" s="53" t="s">
        <v>109</v>
      </c>
      <c r="E34" s="154" t="s">
        <v>110</v>
      </c>
      <c r="F34" s="187">
        <v>2</v>
      </c>
      <c r="G34" s="185">
        <v>2</v>
      </c>
      <c r="H34" s="189">
        <v>0</v>
      </c>
      <c r="I34" s="184">
        <v>0</v>
      </c>
      <c r="J34" s="154"/>
      <c r="K34" s="111" t="s">
        <v>118</v>
      </c>
      <c r="L34" s="111" t="s">
        <v>118</v>
      </c>
      <c r="M34" s="184">
        <v>0</v>
      </c>
      <c r="N34" s="154" t="s">
        <v>171</v>
      </c>
      <c r="O34" s="114" t="s">
        <v>241</v>
      </c>
      <c r="P34" s="185"/>
      <c r="Q34" s="13"/>
      <c r="R34" s="13"/>
      <c r="S34" s="13"/>
      <c r="T34" s="13"/>
    </row>
    <row r="35" spans="1:20" s="14" customFormat="1" ht="14.25" thickBot="1">
      <c r="A35" s="49">
        <v>19</v>
      </c>
      <c r="B35" s="50">
        <v>443</v>
      </c>
      <c r="C35" s="55" t="s">
        <v>68</v>
      </c>
      <c r="D35" s="53" t="s">
        <v>111</v>
      </c>
      <c r="E35" s="154" t="s">
        <v>110</v>
      </c>
      <c r="F35" s="187">
        <v>2</v>
      </c>
      <c r="G35" s="185">
        <v>2</v>
      </c>
      <c r="H35" s="189">
        <v>0</v>
      </c>
      <c r="I35" s="184">
        <v>0</v>
      </c>
      <c r="J35" s="154"/>
      <c r="K35" s="111" t="s">
        <v>118</v>
      </c>
      <c r="L35" s="111" t="s">
        <v>118</v>
      </c>
      <c r="M35" s="184">
        <v>3</v>
      </c>
      <c r="N35" s="155"/>
      <c r="O35" s="131"/>
      <c r="P35" s="186">
        <v>0</v>
      </c>
      <c r="Q35" s="13"/>
      <c r="R35" s="13"/>
      <c r="S35" s="13"/>
      <c r="T35" s="13"/>
    </row>
    <row r="36" spans="1:20" s="14" customFormat="1" ht="18.75" customHeight="1" thickBot="1">
      <c r="A36" s="38"/>
      <c r="B36" s="39"/>
      <c r="C36" s="229" t="s">
        <v>4</v>
      </c>
      <c r="D36" s="230"/>
      <c r="E36" s="40"/>
      <c r="F36" s="41"/>
      <c r="G36" s="42"/>
      <c r="H36" s="43">
        <f>SUM(H8:H35)</f>
        <v>8</v>
      </c>
      <c r="I36" s="44">
        <f>SUM(I8:I35)</f>
        <v>14</v>
      </c>
      <c r="J36" s="43">
        <f>COUNTA(J8:J35)</f>
        <v>16</v>
      </c>
      <c r="K36" s="45"/>
      <c r="L36" s="45"/>
      <c r="M36" s="46"/>
      <c r="N36" s="43">
        <f>COUNTA(N8:N35)</f>
        <v>26</v>
      </c>
      <c r="O36" s="47"/>
      <c r="P36" s="48"/>
      <c r="Q36" s="13"/>
      <c r="R36" s="13"/>
      <c r="S36" s="13"/>
      <c r="T36" s="13"/>
    </row>
    <row r="37" ht="8.25" customHeight="1"/>
  </sheetData>
  <mergeCells count="17">
    <mergeCell ref="H4:H7"/>
    <mergeCell ref="J5:L5"/>
    <mergeCell ref="F4:F7"/>
    <mergeCell ref="A4:A7"/>
    <mergeCell ref="C4:C7"/>
    <mergeCell ref="D4:D7"/>
    <mergeCell ref="B4:B7"/>
    <mergeCell ref="M6:M7"/>
    <mergeCell ref="P6:P7"/>
    <mergeCell ref="O2:P2"/>
    <mergeCell ref="C36:D36"/>
    <mergeCell ref="I4:I7"/>
    <mergeCell ref="J4:M4"/>
    <mergeCell ref="N4:P4"/>
    <mergeCell ref="N5:O5"/>
    <mergeCell ref="E4:E7"/>
    <mergeCell ref="G4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1.625" style="2" customWidth="1"/>
    <col min="5" max="5" width="19.375" style="2" customWidth="1"/>
    <col min="6" max="7" width="8.625" style="2" customWidth="1"/>
    <col min="8" max="8" width="18.625" style="2" customWidth="1"/>
    <col min="9" max="10" width="8.125" style="2" customWidth="1"/>
    <col min="11" max="11" width="21.875" style="2" customWidth="1"/>
    <col min="12" max="20" width="3.875" style="2" customWidth="1"/>
    <col min="21" max="21" width="6.625" style="2" customWidth="1"/>
    <col min="22" max="16384" width="9.00390625" style="2" customWidth="1"/>
  </cols>
  <sheetData>
    <row r="1" spans="1:2" ht="12.75" thickBot="1">
      <c r="A1" s="32" t="s">
        <v>15</v>
      </c>
      <c r="B1" s="32"/>
    </row>
    <row r="2" spans="1:21" ht="22.5" customHeight="1" thickBot="1">
      <c r="A2" s="6" t="s">
        <v>34</v>
      </c>
      <c r="S2" s="227" t="s">
        <v>227</v>
      </c>
      <c r="T2" s="258"/>
      <c r="U2" s="228"/>
    </row>
    <row r="3" ht="12.75" thickBot="1"/>
    <row r="4" spans="1:21" s="1" customFormat="1" ht="19.5" customHeight="1">
      <c r="A4" s="248" t="s">
        <v>26</v>
      </c>
      <c r="B4" s="255" t="s">
        <v>63</v>
      </c>
      <c r="C4" s="251" t="s">
        <v>52</v>
      </c>
      <c r="D4" s="231" t="s">
        <v>17</v>
      </c>
      <c r="E4" s="234" t="s">
        <v>64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59" t="s">
        <v>210</v>
      </c>
    </row>
    <row r="5" spans="1:21" s="1" customFormat="1" ht="19.5" customHeight="1">
      <c r="A5" s="249"/>
      <c r="B5" s="256"/>
      <c r="C5" s="252"/>
      <c r="D5" s="253"/>
      <c r="E5" s="26"/>
      <c r="F5" s="24"/>
      <c r="G5" s="27"/>
      <c r="H5" s="27"/>
      <c r="I5" s="27"/>
      <c r="J5" s="27"/>
      <c r="K5" s="27"/>
      <c r="L5" s="237" t="s">
        <v>60</v>
      </c>
      <c r="M5" s="244"/>
      <c r="N5" s="244"/>
      <c r="O5" s="244"/>
      <c r="P5" s="244"/>
      <c r="Q5" s="244"/>
      <c r="R5" s="244"/>
      <c r="S5" s="244"/>
      <c r="T5" s="269"/>
      <c r="U5" s="260"/>
    </row>
    <row r="6" spans="1:21" s="1" customFormat="1" ht="19.5" customHeight="1">
      <c r="A6" s="249"/>
      <c r="B6" s="256"/>
      <c r="C6" s="252"/>
      <c r="D6" s="253"/>
      <c r="E6" s="263" t="s">
        <v>32</v>
      </c>
      <c r="F6" s="21"/>
      <c r="G6" s="270" t="s">
        <v>31</v>
      </c>
      <c r="H6" s="270"/>
      <c r="I6" s="270"/>
      <c r="J6" s="265"/>
      <c r="K6" s="265"/>
      <c r="L6" s="271" t="s">
        <v>37</v>
      </c>
      <c r="M6" s="266"/>
      <c r="N6" s="267"/>
      <c r="O6" s="265" t="s">
        <v>38</v>
      </c>
      <c r="P6" s="266"/>
      <c r="Q6" s="267"/>
      <c r="R6" s="265" t="s">
        <v>39</v>
      </c>
      <c r="S6" s="266"/>
      <c r="T6" s="268"/>
      <c r="U6" s="261"/>
    </row>
    <row r="7" spans="1:21" ht="60" customHeight="1">
      <c r="A7" s="250"/>
      <c r="B7" s="257"/>
      <c r="C7" s="252"/>
      <c r="D7" s="254"/>
      <c r="E7" s="264"/>
      <c r="F7" s="22" t="s">
        <v>27</v>
      </c>
      <c r="G7" s="23" t="s">
        <v>28</v>
      </c>
      <c r="H7" s="23" t="s">
        <v>30</v>
      </c>
      <c r="I7" s="23" t="s">
        <v>29</v>
      </c>
      <c r="J7" s="25" t="s">
        <v>61</v>
      </c>
      <c r="K7" s="25" t="s">
        <v>211</v>
      </c>
      <c r="L7" s="135" t="s">
        <v>67</v>
      </c>
      <c r="M7" s="136" t="s">
        <v>212</v>
      </c>
      <c r="N7" s="137" t="s">
        <v>33</v>
      </c>
      <c r="O7" s="138" t="s">
        <v>67</v>
      </c>
      <c r="P7" s="136" t="s">
        <v>212</v>
      </c>
      <c r="Q7" s="139" t="s">
        <v>33</v>
      </c>
      <c r="R7" s="137" t="s">
        <v>67</v>
      </c>
      <c r="S7" s="136" t="s">
        <v>212</v>
      </c>
      <c r="T7" s="137" t="s">
        <v>33</v>
      </c>
      <c r="U7" s="262"/>
    </row>
    <row r="8" spans="1:21" ht="28.5" customHeight="1">
      <c r="A8" s="49">
        <v>19</v>
      </c>
      <c r="B8" s="50">
        <v>201</v>
      </c>
      <c r="C8" s="51" t="s">
        <v>68</v>
      </c>
      <c r="D8" s="112" t="s">
        <v>69</v>
      </c>
      <c r="E8" s="153" t="s">
        <v>250</v>
      </c>
      <c r="F8" s="114" t="s">
        <v>118</v>
      </c>
      <c r="G8" s="114" t="s">
        <v>179</v>
      </c>
      <c r="H8" s="114" t="s">
        <v>180</v>
      </c>
      <c r="I8" s="156" t="s">
        <v>244</v>
      </c>
      <c r="J8" s="156" t="s">
        <v>245</v>
      </c>
      <c r="K8" s="157"/>
      <c r="L8" s="116" t="s">
        <v>181</v>
      </c>
      <c r="M8" s="117"/>
      <c r="N8" s="117"/>
      <c r="O8" s="117" t="s">
        <v>182</v>
      </c>
      <c r="P8" s="56"/>
      <c r="Q8" s="56"/>
      <c r="R8" s="56"/>
      <c r="S8" s="56"/>
      <c r="T8" s="52"/>
      <c r="U8" s="190">
        <v>1</v>
      </c>
    </row>
    <row r="9" spans="1:21" ht="39" customHeight="1">
      <c r="A9" s="49">
        <v>19</v>
      </c>
      <c r="B9" s="50">
        <v>202</v>
      </c>
      <c r="C9" s="51" t="s">
        <v>68</v>
      </c>
      <c r="D9" s="112" t="s">
        <v>71</v>
      </c>
      <c r="E9" s="153" t="s">
        <v>183</v>
      </c>
      <c r="F9" s="114" t="s">
        <v>118</v>
      </c>
      <c r="G9" s="114" t="s">
        <v>184</v>
      </c>
      <c r="H9" s="156" t="s">
        <v>185</v>
      </c>
      <c r="I9" s="156" t="s">
        <v>246</v>
      </c>
      <c r="J9" s="157" t="s">
        <v>247</v>
      </c>
      <c r="K9" s="157" t="s">
        <v>199</v>
      </c>
      <c r="L9" s="116"/>
      <c r="M9" s="117" t="s">
        <v>181</v>
      </c>
      <c r="N9" s="117"/>
      <c r="O9" s="117" t="s">
        <v>181</v>
      </c>
      <c r="P9" s="56"/>
      <c r="Q9" s="56"/>
      <c r="R9" s="56"/>
      <c r="S9" s="56"/>
      <c r="T9" s="52"/>
      <c r="U9" s="190">
        <v>0</v>
      </c>
    </row>
    <row r="10" spans="1:21" ht="15" customHeight="1">
      <c r="A10" s="49">
        <v>19</v>
      </c>
      <c r="B10" s="50">
        <v>204</v>
      </c>
      <c r="C10" s="55" t="s">
        <v>68</v>
      </c>
      <c r="D10" s="115" t="s">
        <v>73</v>
      </c>
      <c r="E10" s="153"/>
      <c r="F10" s="114" t="s">
        <v>118</v>
      </c>
      <c r="G10" s="114" t="s">
        <v>118</v>
      </c>
      <c r="H10" s="114" t="s">
        <v>118</v>
      </c>
      <c r="I10" s="156" t="s">
        <v>118</v>
      </c>
      <c r="J10" s="157" t="s">
        <v>118</v>
      </c>
      <c r="K10" s="157"/>
      <c r="L10" s="116"/>
      <c r="M10" s="117"/>
      <c r="N10" s="117"/>
      <c r="O10" s="117"/>
      <c r="P10" s="56"/>
      <c r="Q10" s="56"/>
      <c r="R10" s="56"/>
      <c r="S10" s="56"/>
      <c r="T10" s="52"/>
      <c r="U10" s="190">
        <v>1</v>
      </c>
    </row>
    <row r="11" spans="1:21" ht="15" customHeight="1">
      <c r="A11" s="49">
        <v>19</v>
      </c>
      <c r="B11" s="50">
        <v>205</v>
      </c>
      <c r="C11" s="55" t="s">
        <v>68</v>
      </c>
      <c r="D11" s="115" t="s">
        <v>75</v>
      </c>
      <c r="E11" s="153"/>
      <c r="F11" s="114" t="s">
        <v>118</v>
      </c>
      <c r="G11" s="114" t="s">
        <v>118</v>
      </c>
      <c r="H11" s="114" t="s">
        <v>118</v>
      </c>
      <c r="I11" s="156" t="s">
        <v>118</v>
      </c>
      <c r="J11" s="157" t="s">
        <v>118</v>
      </c>
      <c r="K11" s="157"/>
      <c r="L11" s="116"/>
      <c r="M11" s="117"/>
      <c r="N11" s="117"/>
      <c r="O11" s="117"/>
      <c r="P11" s="56"/>
      <c r="Q11" s="56"/>
      <c r="R11" s="56"/>
      <c r="S11" s="56"/>
      <c r="T11" s="52"/>
      <c r="U11" s="191">
        <v>1</v>
      </c>
    </row>
    <row r="12" spans="1:21" ht="15" customHeight="1">
      <c r="A12" s="49">
        <v>19</v>
      </c>
      <c r="B12" s="50">
        <v>206</v>
      </c>
      <c r="C12" s="55" t="s">
        <v>68</v>
      </c>
      <c r="D12" s="115" t="s">
        <v>77</v>
      </c>
      <c r="E12" s="153"/>
      <c r="F12" s="114" t="s">
        <v>118</v>
      </c>
      <c r="G12" s="114" t="s">
        <v>118</v>
      </c>
      <c r="H12" s="114" t="s">
        <v>118</v>
      </c>
      <c r="I12" s="156" t="s">
        <v>118</v>
      </c>
      <c r="J12" s="157" t="s">
        <v>118</v>
      </c>
      <c r="K12" s="157"/>
      <c r="L12" s="116"/>
      <c r="M12" s="117"/>
      <c r="N12" s="117"/>
      <c r="O12" s="117"/>
      <c r="P12" s="56"/>
      <c r="Q12" s="56"/>
      <c r="R12" s="56"/>
      <c r="S12" s="56"/>
      <c r="T12" s="52"/>
      <c r="U12" s="191">
        <v>0</v>
      </c>
    </row>
    <row r="13" spans="1:21" ht="15" customHeight="1">
      <c r="A13" s="49">
        <v>19</v>
      </c>
      <c r="B13" s="50">
        <v>207</v>
      </c>
      <c r="C13" s="55" t="s">
        <v>68</v>
      </c>
      <c r="D13" s="115" t="s">
        <v>78</v>
      </c>
      <c r="E13" s="153"/>
      <c r="F13" s="114" t="s">
        <v>118</v>
      </c>
      <c r="G13" s="114" t="s">
        <v>118</v>
      </c>
      <c r="H13" s="114" t="s">
        <v>118</v>
      </c>
      <c r="I13" s="156" t="s">
        <v>118</v>
      </c>
      <c r="J13" s="157" t="s">
        <v>118</v>
      </c>
      <c r="K13" s="157"/>
      <c r="L13" s="116"/>
      <c r="M13" s="117"/>
      <c r="N13" s="117"/>
      <c r="O13" s="117"/>
      <c r="P13" s="56"/>
      <c r="Q13" s="56"/>
      <c r="R13" s="56"/>
      <c r="S13" s="56"/>
      <c r="T13" s="52"/>
      <c r="U13" s="191">
        <v>1</v>
      </c>
    </row>
    <row r="14" spans="1:21" ht="28.5" customHeight="1">
      <c r="A14" s="49">
        <v>19</v>
      </c>
      <c r="B14" s="50">
        <v>208</v>
      </c>
      <c r="C14" s="55" t="s">
        <v>68</v>
      </c>
      <c r="D14" s="115" t="s">
        <v>80</v>
      </c>
      <c r="E14" s="153" t="s">
        <v>251</v>
      </c>
      <c r="F14" s="114" t="s">
        <v>118</v>
      </c>
      <c r="G14" s="114" t="s">
        <v>201</v>
      </c>
      <c r="H14" s="156" t="s">
        <v>178</v>
      </c>
      <c r="I14" s="156" t="s">
        <v>248</v>
      </c>
      <c r="J14" s="156" t="s">
        <v>249</v>
      </c>
      <c r="K14" s="157" t="s">
        <v>200</v>
      </c>
      <c r="L14" s="116" t="s">
        <v>181</v>
      </c>
      <c r="M14" s="117"/>
      <c r="N14" s="117"/>
      <c r="O14" s="117" t="s">
        <v>181</v>
      </c>
      <c r="P14" s="56"/>
      <c r="Q14" s="56"/>
      <c r="R14" s="56"/>
      <c r="S14" s="56"/>
      <c r="T14" s="52"/>
      <c r="U14" s="191">
        <v>1</v>
      </c>
    </row>
    <row r="15" spans="1:21" ht="15" customHeight="1">
      <c r="A15" s="49">
        <v>19</v>
      </c>
      <c r="B15" s="50">
        <v>209</v>
      </c>
      <c r="C15" s="55" t="s">
        <v>68</v>
      </c>
      <c r="D15" s="115" t="s">
        <v>81</v>
      </c>
      <c r="E15" s="153"/>
      <c r="F15" s="56"/>
      <c r="G15" s="114"/>
      <c r="H15" s="114"/>
      <c r="I15" s="156"/>
      <c r="J15" s="157"/>
      <c r="K15" s="157"/>
      <c r="L15" s="116"/>
      <c r="M15" s="117"/>
      <c r="N15" s="117"/>
      <c r="O15" s="117"/>
      <c r="P15" s="56"/>
      <c r="Q15" s="56"/>
      <c r="R15" s="56"/>
      <c r="S15" s="56"/>
      <c r="T15" s="52"/>
      <c r="U15" s="191">
        <v>0</v>
      </c>
    </row>
    <row r="16" spans="1:21" ht="15" customHeight="1">
      <c r="A16" s="49">
        <v>19</v>
      </c>
      <c r="B16" s="50">
        <v>210</v>
      </c>
      <c r="C16" s="55" t="s">
        <v>68</v>
      </c>
      <c r="D16" s="115" t="s">
        <v>83</v>
      </c>
      <c r="E16" s="54"/>
      <c r="F16" s="56"/>
      <c r="G16" s="114"/>
      <c r="H16" s="114"/>
      <c r="I16" s="156"/>
      <c r="J16" s="157"/>
      <c r="K16" s="157"/>
      <c r="L16" s="51"/>
      <c r="M16" s="56"/>
      <c r="N16" s="56"/>
      <c r="O16" s="56"/>
      <c r="P16" s="56"/>
      <c r="Q16" s="56"/>
      <c r="R16" s="56"/>
      <c r="S16" s="56"/>
      <c r="T16" s="52"/>
      <c r="U16" s="191">
        <v>0</v>
      </c>
    </row>
    <row r="17" spans="1:21" ht="15" customHeight="1">
      <c r="A17" s="49">
        <v>19</v>
      </c>
      <c r="B17" s="50">
        <v>211</v>
      </c>
      <c r="C17" s="55" t="s">
        <v>68</v>
      </c>
      <c r="D17" s="115" t="s">
        <v>85</v>
      </c>
      <c r="E17" s="54"/>
      <c r="F17" s="56"/>
      <c r="G17" s="114"/>
      <c r="H17" s="114"/>
      <c r="I17" s="156"/>
      <c r="J17" s="157"/>
      <c r="K17" s="157"/>
      <c r="L17" s="51"/>
      <c r="M17" s="56"/>
      <c r="N17" s="56"/>
      <c r="O17" s="56"/>
      <c r="P17" s="56"/>
      <c r="Q17" s="56"/>
      <c r="R17" s="56"/>
      <c r="S17" s="56"/>
      <c r="T17" s="52"/>
      <c r="U17" s="191">
        <v>0</v>
      </c>
    </row>
    <row r="18" spans="1:21" ht="15" customHeight="1">
      <c r="A18" s="49">
        <v>19</v>
      </c>
      <c r="B18" s="50">
        <v>212</v>
      </c>
      <c r="C18" s="55" t="s">
        <v>68</v>
      </c>
      <c r="D18" s="115" t="s">
        <v>87</v>
      </c>
      <c r="E18" s="54"/>
      <c r="F18" s="56"/>
      <c r="G18" s="56"/>
      <c r="H18" s="56"/>
      <c r="I18" s="56"/>
      <c r="J18" s="53"/>
      <c r="K18" s="53"/>
      <c r="L18" s="51"/>
      <c r="M18" s="56"/>
      <c r="N18" s="56"/>
      <c r="O18" s="56"/>
      <c r="P18" s="56"/>
      <c r="Q18" s="56"/>
      <c r="R18" s="56"/>
      <c r="S18" s="56"/>
      <c r="T18" s="52"/>
      <c r="U18" s="191">
        <v>0</v>
      </c>
    </row>
    <row r="19" spans="1:21" ht="15" customHeight="1">
      <c r="A19" s="49">
        <v>19</v>
      </c>
      <c r="B19" s="50">
        <v>213</v>
      </c>
      <c r="C19" s="55" t="s">
        <v>68</v>
      </c>
      <c r="D19" s="115" t="s">
        <v>89</v>
      </c>
      <c r="E19" s="54"/>
      <c r="F19" s="56"/>
      <c r="G19" s="56"/>
      <c r="H19" s="56"/>
      <c r="I19" s="56"/>
      <c r="J19" s="53"/>
      <c r="K19" s="53"/>
      <c r="L19" s="51"/>
      <c r="M19" s="56"/>
      <c r="N19" s="56"/>
      <c r="O19" s="56"/>
      <c r="P19" s="56"/>
      <c r="Q19" s="56"/>
      <c r="R19" s="56"/>
      <c r="S19" s="56"/>
      <c r="T19" s="52"/>
      <c r="U19" s="191">
        <v>0</v>
      </c>
    </row>
    <row r="20" spans="1:21" ht="15" customHeight="1">
      <c r="A20" s="49">
        <v>19</v>
      </c>
      <c r="B20" s="50">
        <v>214</v>
      </c>
      <c r="C20" s="55" t="s">
        <v>68</v>
      </c>
      <c r="D20" s="115" t="s">
        <v>91</v>
      </c>
      <c r="E20" s="54"/>
      <c r="F20" s="56"/>
      <c r="G20" s="56"/>
      <c r="H20" s="56"/>
      <c r="I20" s="56"/>
      <c r="J20" s="53"/>
      <c r="K20" s="53"/>
      <c r="L20" s="51"/>
      <c r="M20" s="56"/>
      <c r="N20" s="56"/>
      <c r="O20" s="56"/>
      <c r="P20" s="56"/>
      <c r="Q20" s="56"/>
      <c r="R20" s="56"/>
      <c r="S20" s="56"/>
      <c r="T20" s="52"/>
      <c r="U20" s="191">
        <v>1</v>
      </c>
    </row>
    <row r="21" spans="1:21" ht="15" customHeight="1">
      <c r="A21" s="49">
        <v>19</v>
      </c>
      <c r="B21" s="50">
        <v>346</v>
      </c>
      <c r="C21" s="55" t="s">
        <v>68</v>
      </c>
      <c r="D21" s="115" t="s">
        <v>93</v>
      </c>
      <c r="E21" s="54"/>
      <c r="F21" s="56"/>
      <c r="G21" s="56"/>
      <c r="H21" s="56"/>
      <c r="I21" s="56"/>
      <c r="J21" s="53"/>
      <c r="K21" s="53"/>
      <c r="L21" s="51"/>
      <c r="M21" s="56"/>
      <c r="N21" s="56"/>
      <c r="O21" s="56"/>
      <c r="P21" s="56"/>
      <c r="Q21" s="56"/>
      <c r="R21" s="56"/>
      <c r="S21" s="56"/>
      <c r="T21" s="52"/>
      <c r="U21" s="191">
        <v>0</v>
      </c>
    </row>
    <row r="22" spans="1:21" ht="15" customHeight="1">
      <c r="A22" s="49">
        <v>19</v>
      </c>
      <c r="B22" s="50">
        <v>361</v>
      </c>
      <c r="C22" s="55" t="s">
        <v>68</v>
      </c>
      <c r="D22" s="115" t="s">
        <v>94</v>
      </c>
      <c r="E22" s="54"/>
      <c r="F22" s="56"/>
      <c r="G22" s="56"/>
      <c r="H22" s="56"/>
      <c r="I22" s="56"/>
      <c r="J22" s="53"/>
      <c r="K22" s="53"/>
      <c r="L22" s="51"/>
      <c r="M22" s="56"/>
      <c r="N22" s="56"/>
      <c r="O22" s="56"/>
      <c r="P22" s="56"/>
      <c r="Q22" s="56"/>
      <c r="R22" s="56"/>
      <c r="S22" s="56"/>
      <c r="T22" s="52"/>
      <c r="U22" s="191">
        <v>0</v>
      </c>
    </row>
    <row r="23" spans="1:21" ht="15" customHeight="1">
      <c r="A23" s="49">
        <v>19</v>
      </c>
      <c r="B23" s="50">
        <v>362</v>
      </c>
      <c r="C23" s="55" t="s">
        <v>68</v>
      </c>
      <c r="D23" s="115" t="s">
        <v>96</v>
      </c>
      <c r="E23" s="54"/>
      <c r="F23" s="56"/>
      <c r="G23" s="56"/>
      <c r="H23" s="56"/>
      <c r="I23" s="56"/>
      <c r="J23" s="53"/>
      <c r="K23" s="53"/>
      <c r="L23" s="51"/>
      <c r="M23" s="56"/>
      <c r="N23" s="56"/>
      <c r="O23" s="56"/>
      <c r="P23" s="56"/>
      <c r="Q23" s="56"/>
      <c r="R23" s="56"/>
      <c r="S23" s="56"/>
      <c r="T23" s="52"/>
      <c r="U23" s="191">
        <v>0</v>
      </c>
    </row>
    <row r="24" spans="1:21" ht="15" customHeight="1">
      <c r="A24" s="49">
        <v>19</v>
      </c>
      <c r="B24" s="50">
        <v>364</v>
      </c>
      <c r="C24" s="55" t="s">
        <v>68</v>
      </c>
      <c r="D24" s="115" t="s">
        <v>97</v>
      </c>
      <c r="E24" s="54"/>
      <c r="F24" s="56"/>
      <c r="G24" s="56"/>
      <c r="H24" s="56"/>
      <c r="I24" s="56"/>
      <c r="J24" s="53"/>
      <c r="K24" s="53"/>
      <c r="L24" s="51"/>
      <c r="M24" s="56"/>
      <c r="N24" s="56"/>
      <c r="O24" s="56"/>
      <c r="P24" s="56"/>
      <c r="Q24" s="56"/>
      <c r="R24" s="56"/>
      <c r="S24" s="56"/>
      <c r="T24" s="52"/>
      <c r="U24" s="191">
        <v>0</v>
      </c>
    </row>
    <row r="25" spans="1:21" ht="15" customHeight="1">
      <c r="A25" s="49">
        <v>19</v>
      </c>
      <c r="B25" s="50">
        <v>365</v>
      </c>
      <c r="C25" s="55" t="s">
        <v>68</v>
      </c>
      <c r="D25" s="115" t="s">
        <v>98</v>
      </c>
      <c r="E25" s="54"/>
      <c r="F25" s="56"/>
      <c r="G25" s="56"/>
      <c r="H25" s="56"/>
      <c r="I25" s="56"/>
      <c r="J25" s="53"/>
      <c r="K25" s="53"/>
      <c r="L25" s="51"/>
      <c r="M25" s="56"/>
      <c r="N25" s="56"/>
      <c r="O25" s="56"/>
      <c r="P25" s="56"/>
      <c r="Q25" s="56"/>
      <c r="R25" s="56"/>
      <c r="S25" s="56"/>
      <c r="T25" s="52"/>
      <c r="U25" s="191">
        <v>0</v>
      </c>
    </row>
    <row r="26" spans="1:21" ht="15" customHeight="1">
      <c r="A26" s="49">
        <v>19</v>
      </c>
      <c r="B26" s="50">
        <v>366</v>
      </c>
      <c r="C26" s="55" t="s">
        <v>68</v>
      </c>
      <c r="D26" s="115" t="s">
        <v>100</v>
      </c>
      <c r="E26" s="54"/>
      <c r="F26" s="56"/>
      <c r="G26" s="56"/>
      <c r="H26" s="56"/>
      <c r="I26" s="56"/>
      <c r="J26" s="53"/>
      <c r="K26" s="53"/>
      <c r="L26" s="51"/>
      <c r="M26" s="56"/>
      <c r="N26" s="56"/>
      <c r="O26" s="56"/>
      <c r="P26" s="56"/>
      <c r="Q26" s="56"/>
      <c r="R26" s="56"/>
      <c r="S26" s="56"/>
      <c r="T26" s="52"/>
      <c r="U26" s="191">
        <v>0</v>
      </c>
    </row>
    <row r="27" spans="1:21" ht="15" customHeight="1">
      <c r="A27" s="49">
        <v>19</v>
      </c>
      <c r="B27" s="50">
        <v>384</v>
      </c>
      <c r="C27" s="55" t="s">
        <v>68</v>
      </c>
      <c r="D27" s="115" t="s">
        <v>101</v>
      </c>
      <c r="E27" s="54"/>
      <c r="F27" s="56"/>
      <c r="G27" s="56"/>
      <c r="H27" s="56"/>
      <c r="I27" s="56"/>
      <c r="J27" s="53"/>
      <c r="K27" s="53"/>
      <c r="L27" s="51"/>
      <c r="M27" s="56"/>
      <c r="N27" s="56"/>
      <c r="O27" s="56"/>
      <c r="P27" s="56"/>
      <c r="Q27" s="56"/>
      <c r="R27" s="56"/>
      <c r="S27" s="56"/>
      <c r="T27" s="52"/>
      <c r="U27" s="191">
        <v>0</v>
      </c>
    </row>
    <row r="28" spans="1:21" ht="15" customHeight="1">
      <c r="A28" s="49">
        <v>19</v>
      </c>
      <c r="B28" s="50">
        <v>422</v>
      </c>
      <c r="C28" s="55" t="s">
        <v>68</v>
      </c>
      <c r="D28" s="115" t="s">
        <v>102</v>
      </c>
      <c r="E28" s="54"/>
      <c r="F28" s="56"/>
      <c r="G28" s="56"/>
      <c r="H28" s="56"/>
      <c r="I28" s="56"/>
      <c r="J28" s="53"/>
      <c r="K28" s="53"/>
      <c r="L28" s="51"/>
      <c r="M28" s="56"/>
      <c r="N28" s="56"/>
      <c r="O28" s="56"/>
      <c r="P28" s="56"/>
      <c r="Q28" s="56"/>
      <c r="R28" s="56"/>
      <c r="S28" s="56"/>
      <c r="T28" s="52"/>
      <c r="U28" s="191">
        <v>0</v>
      </c>
    </row>
    <row r="29" spans="1:21" ht="15" customHeight="1">
      <c r="A29" s="49">
        <v>19</v>
      </c>
      <c r="B29" s="50">
        <v>423</v>
      </c>
      <c r="C29" s="55" t="s">
        <v>68</v>
      </c>
      <c r="D29" s="115" t="s">
        <v>103</v>
      </c>
      <c r="E29" s="54"/>
      <c r="F29" s="56"/>
      <c r="G29" s="56"/>
      <c r="H29" s="56"/>
      <c r="I29" s="56"/>
      <c r="J29" s="53"/>
      <c r="K29" s="53"/>
      <c r="L29" s="51"/>
      <c r="M29" s="56"/>
      <c r="N29" s="56"/>
      <c r="O29" s="56"/>
      <c r="P29" s="56"/>
      <c r="Q29" s="56"/>
      <c r="R29" s="56"/>
      <c r="S29" s="56"/>
      <c r="T29" s="52"/>
      <c r="U29" s="191">
        <v>0</v>
      </c>
    </row>
    <row r="30" spans="1:21" ht="15" customHeight="1">
      <c r="A30" s="49">
        <v>19</v>
      </c>
      <c r="B30" s="50">
        <v>424</v>
      </c>
      <c r="C30" s="55" t="s">
        <v>68</v>
      </c>
      <c r="D30" s="115" t="s">
        <v>104</v>
      </c>
      <c r="E30" s="54"/>
      <c r="F30" s="56"/>
      <c r="G30" s="56"/>
      <c r="H30" s="56"/>
      <c r="I30" s="56"/>
      <c r="J30" s="53"/>
      <c r="K30" s="53"/>
      <c r="L30" s="51"/>
      <c r="M30" s="56"/>
      <c r="N30" s="56"/>
      <c r="O30" s="56"/>
      <c r="P30" s="56"/>
      <c r="Q30" s="56"/>
      <c r="R30" s="56"/>
      <c r="S30" s="56"/>
      <c r="T30" s="52"/>
      <c r="U30" s="191">
        <v>0</v>
      </c>
    </row>
    <row r="31" spans="1:21" ht="15" customHeight="1">
      <c r="A31" s="49">
        <v>19</v>
      </c>
      <c r="B31" s="50">
        <v>425</v>
      </c>
      <c r="C31" s="55" t="s">
        <v>68</v>
      </c>
      <c r="D31" s="115" t="s">
        <v>105</v>
      </c>
      <c r="E31" s="54"/>
      <c r="F31" s="56"/>
      <c r="G31" s="56"/>
      <c r="H31" s="56"/>
      <c r="I31" s="56"/>
      <c r="J31" s="53"/>
      <c r="K31" s="53"/>
      <c r="L31" s="51"/>
      <c r="M31" s="56"/>
      <c r="N31" s="56"/>
      <c r="O31" s="56"/>
      <c r="P31" s="56"/>
      <c r="Q31" s="56"/>
      <c r="R31" s="56"/>
      <c r="S31" s="56"/>
      <c r="T31" s="52"/>
      <c r="U31" s="191">
        <v>1</v>
      </c>
    </row>
    <row r="32" spans="1:21" ht="15" customHeight="1">
      <c r="A32" s="49">
        <v>19</v>
      </c>
      <c r="B32" s="50">
        <v>429</v>
      </c>
      <c r="C32" s="55" t="s">
        <v>68</v>
      </c>
      <c r="D32" s="115" t="s">
        <v>106</v>
      </c>
      <c r="E32" s="54"/>
      <c r="F32" s="56"/>
      <c r="G32" s="56"/>
      <c r="H32" s="56"/>
      <c r="I32" s="56"/>
      <c r="J32" s="53"/>
      <c r="K32" s="53"/>
      <c r="L32" s="51"/>
      <c r="M32" s="56"/>
      <c r="N32" s="56"/>
      <c r="O32" s="56"/>
      <c r="P32" s="56"/>
      <c r="Q32" s="56"/>
      <c r="R32" s="56"/>
      <c r="S32" s="56"/>
      <c r="T32" s="52"/>
      <c r="U32" s="191">
        <v>0</v>
      </c>
    </row>
    <row r="33" spans="1:21" ht="15" customHeight="1">
      <c r="A33" s="49">
        <v>19</v>
      </c>
      <c r="B33" s="50">
        <v>430</v>
      </c>
      <c r="C33" s="55" t="s">
        <v>68</v>
      </c>
      <c r="D33" s="115" t="s">
        <v>107</v>
      </c>
      <c r="E33" s="54"/>
      <c r="F33" s="56"/>
      <c r="G33" s="56"/>
      <c r="H33" s="56"/>
      <c r="I33" s="56"/>
      <c r="J33" s="53"/>
      <c r="K33" s="53"/>
      <c r="L33" s="51"/>
      <c r="M33" s="56"/>
      <c r="N33" s="56"/>
      <c r="O33" s="56"/>
      <c r="P33" s="56"/>
      <c r="Q33" s="56"/>
      <c r="R33" s="56"/>
      <c r="S33" s="56"/>
      <c r="T33" s="52"/>
      <c r="U33" s="191">
        <v>0</v>
      </c>
    </row>
    <row r="34" spans="1:21" ht="15" customHeight="1">
      <c r="A34" s="49">
        <v>19</v>
      </c>
      <c r="B34" s="50">
        <v>442</v>
      </c>
      <c r="C34" s="55" t="s">
        <v>68</v>
      </c>
      <c r="D34" s="115" t="s">
        <v>109</v>
      </c>
      <c r="E34" s="54"/>
      <c r="F34" s="56"/>
      <c r="G34" s="56"/>
      <c r="H34" s="56"/>
      <c r="I34" s="56"/>
      <c r="J34" s="53"/>
      <c r="K34" s="53"/>
      <c r="L34" s="51"/>
      <c r="M34" s="56"/>
      <c r="N34" s="56"/>
      <c r="O34" s="56"/>
      <c r="P34" s="56"/>
      <c r="Q34" s="56"/>
      <c r="R34" s="56"/>
      <c r="S34" s="56"/>
      <c r="T34" s="52"/>
      <c r="U34" s="191">
        <v>1</v>
      </c>
    </row>
    <row r="35" spans="1:21" ht="15" customHeight="1" thickBot="1">
      <c r="A35" s="49">
        <v>19</v>
      </c>
      <c r="B35" s="50">
        <v>443</v>
      </c>
      <c r="C35" s="55" t="s">
        <v>68</v>
      </c>
      <c r="D35" s="115" t="s">
        <v>111</v>
      </c>
      <c r="E35" s="54"/>
      <c r="F35" s="192"/>
      <c r="G35" s="192"/>
      <c r="H35" s="192"/>
      <c r="I35" s="192"/>
      <c r="J35" s="193"/>
      <c r="K35" s="194"/>
      <c r="L35" s="51"/>
      <c r="M35" s="56"/>
      <c r="N35" s="56"/>
      <c r="O35" s="56"/>
      <c r="P35" s="56"/>
      <c r="Q35" s="56"/>
      <c r="R35" s="56"/>
      <c r="S35" s="56"/>
      <c r="T35" s="52"/>
      <c r="U35" s="191">
        <v>0</v>
      </c>
    </row>
    <row r="36" spans="1:21" ht="18" customHeight="1" thickBot="1">
      <c r="A36" s="38"/>
      <c r="B36" s="39"/>
      <c r="C36" s="229" t="s">
        <v>4</v>
      </c>
      <c r="D36" s="229"/>
      <c r="E36" s="62">
        <f>COUNTA(E8:E35)</f>
        <v>3</v>
      </c>
      <c r="F36" s="60"/>
      <c r="G36" s="60"/>
      <c r="H36" s="60"/>
      <c r="I36" s="60"/>
      <c r="J36" s="61"/>
      <c r="K36" s="61"/>
      <c r="L36" s="64">
        <f aca="true" t="shared" si="0" ref="L36:T36">COUNTA(L8:L35)</f>
        <v>2</v>
      </c>
      <c r="M36" s="65">
        <f t="shared" si="0"/>
        <v>1</v>
      </c>
      <c r="N36" s="65">
        <f t="shared" si="0"/>
        <v>0</v>
      </c>
      <c r="O36" s="65">
        <f t="shared" si="0"/>
        <v>3</v>
      </c>
      <c r="P36" s="65">
        <f t="shared" si="0"/>
        <v>0</v>
      </c>
      <c r="Q36" s="65">
        <f t="shared" si="0"/>
        <v>0</v>
      </c>
      <c r="R36" s="65">
        <f t="shared" si="0"/>
        <v>0</v>
      </c>
      <c r="S36" s="65">
        <f t="shared" si="0"/>
        <v>0</v>
      </c>
      <c r="T36" s="66">
        <f t="shared" si="0"/>
        <v>0</v>
      </c>
      <c r="U36" s="63">
        <f>SUM(U8:U35)</f>
        <v>8</v>
      </c>
    </row>
  </sheetData>
  <mergeCells count="14">
    <mergeCell ref="L5:T5"/>
    <mergeCell ref="E4:T4"/>
    <mergeCell ref="G6:K6"/>
    <mergeCell ref="L6:N6"/>
    <mergeCell ref="S2:U2"/>
    <mergeCell ref="C36:D36"/>
    <mergeCell ref="A4:A7"/>
    <mergeCell ref="B4:B7"/>
    <mergeCell ref="C4:C7"/>
    <mergeCell ref="D4:D7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4" width="12.625" style="2" customWidth="1"/>
    <col min="5" max="5" width="11.625" style="2" customWidth="1"/>
    <col min="6" max="6" width="36.125" style="2" customWidth="1"/>
    <col min="7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2"/>
      <c r="Q2" s="227" t="s">
        <v>227</v>
      </c>
      <c r="R2" s="258"/>
      <c r="S2" s="228"/>
    </row>
    <row r="3" ht="12.75" thickBot="1"/>
    <row r="4" spans="1:19" s="1" customFormat="1" ht="19.5" customHeight="1">
      <c r="A4" s="248" t="s">
        <v>26</v>
      </c>
      <c r="B4" s="255" t="s">
        <v>63</v>
      </c>
      <c r="C4" s="296" t="s">
        <v>52</v>
      </c>
      <c r="D4" s="231" t="s">
        <v>17</v>
      </c>
      <c r="E4" s="272" t="s">
        <v>35</v>
      </c>
      <c r="F4" s="273"/>
      <c r="G4" s="273"/>
      <c r="H4" s="274"/>
      <c r="I4" s="277" t="s">
        <v>40</v>
      </c>
      <c r="J4" s="278"/>
      <c r="K4" s="278"/>
      <c r="L4" s="278"/>
      <c r="M4" s="278"/>
      <c r="N4" s="278"/>
      <c r="O4" s="278"/>
      <c r="P4" s="278"/>
      <c r="Q4" s="278"/>
      <c r="R4" s="278"/>
      <c r="S4" s="279"/>
    </row>
    <row r="5" spans="1:19" s="32" customFormat="1" ht="19.5" customHeight="1">
      <c r="A5" s="249"/>
      <c r="B5" s="256"/>
      <c r="C5" s="297"/>
      <c r="D5" s="232"/>
      <c r="E5" s="281" t="s">
        <v>51</v>
      </c>
      <c r="F5" s="290" t="s">
        <v>5</v>
      </c>
      <c r="G5" s="293" t="s">
        <v>6</v>
      </c>
      <c r="H5" s="287" t="s">
        <v>7</v>
      </c>
      <c r="I5" s="281" t="s">
        <v>20</v>
      </c>
      <c r="J5" s="284" t="s">
        <v>22</v>
      </c>
      <c r="K5" s="37" t="s">
        <v>213</v>
      </c>
      <c r="L5" s="140"/>
      <c r="M5" s="280" t="s">
        <v>24</v>
      </c>
      <c r="N5" s="280" t="s">
        <v>50</v>
      </c>
      <c r="O5" s="37" t="s">
        <v>214</v>
      </c>
      <c r="P5" s="140"/>
      <c r="Q5" s="284" t="s">
        <v>23</v>
      </c>
      <c r="R5" s="37" t="s">
        <v>213</v>
      </c>
      <c r="S5" s="141"/>
    </row>
    <row r="6" spans="1:19" s="1" customFormat="1" ht="60" customHeight="1">
      <c r="A6" s="249"/>
      <c r="B6" s="256"/>
      <c r="C6" s="297"/>
      <c r="D6" s="232"/>
      <c r="E6" s="282"/>
      <c r="F6" s="291"/>
      <c r="G6" s="294"/>
      <c r="H6" s="288"/>
      <c r="I6" s="282"/>
      <c r="J6" s="285"/>
      <c r="K6" s="275" t="s">
        <v>215</v>
      </c>
      <c r="L6" s="142" t="s">
        <v>216</v>
      </c>
      <c r="M6" s="246"/>
      <c r="N6" s="246"/>
      <c r="O6" s="275" t="s">
        <v>217</v>
      </c>
      <c r="P6" s="142" t="s">
        <v>216</v>
      </c>
      <c r="Q6" s="285"/>
      <c r="R6" s="275" t="s">
        <v>218</v>
      </c>
      <c r="S6" s="143" t="s">
        <v>216</v>
      </c>
    </row>
    <row r="7" spans="1:19" ht="19.5" customHeight="1">
      <c r="A7" s="250"/>
      <c r="B7" s="257"/>
      <c r="C7" s="298"/>
      <c r="D7" s="233"/>
      <c r="E7" s="283"/>
      <c r="F7" s="292"/>
      <c r="G7" s="295"/>
      <c r="H7" s="289"/>
      <c r="I7" s="283"/>
      <c r="J7" s="286"/>
      <c r="K7" s="276"/>
      <c r="L7" s="144" t="s">
        <v>219</v>
      </c>
      <c r="M7" s="247"/>
      <c r="N7" s="247"/>
      <c r="O7" s="276"/>
      <c r="P7" s="144" t="s">
        <v>219</v>
      </c>
      <c r="Q7" s="286"/>
      <c r="R7" s="276"/>
      <c r="S7" s="134" t="s">
        <v>219</v>
      </c>
    </row>
    <row r="8" spans="1:19" ht="13.5" customHeight="1">
      <c r="A8" s="118">
        <v>19</v>
      </c>
      <c r="B8" s="119">
        <v>201</v>
      </c>
      <c r="C8" s="109" t="s">
        <v>68</v>
      </c>
      <c r="D8" s="112" t="s">
        <v>69</v>
      </c>
      <c r="E8" s="120" t="s">
        <v>118</v>
      </c>
      <c r="F8" s="114"/>
      <c r="G8" s="166" t="s">
        <v>118</v>
      </c>
      <c r="H8" s="167"/>
      <c r="I8" s="168">
        <v>1</v>
      </c>
      <c r="J8" s="164">
        <v>2</v>
      </c>
      <c r="K8" s="164">
        <v>0</v>
      </c>
      <c r="L8" s="74">
        <f aca="true" t="shared" si="0" ref="L8:L35">IF(J8=""," ",ROUND(K8/J8*100,1))</f>
        <v>0</v>
      </c>
      <c r="M8" s="162"/>
      <c r="N8" s="163"/>
      <c r="O8" s="164"/>
      <c r="P8" s="74" t="str">
        <f>IF(N8=""," ",ROUND(O8/N8*100,1))</f>
        <v> </v>
      </c>
      <c r="Q8" s="159">
        <v>522</v>
      </c>
      <c r="R8" s="160">
        <v>21</v>
      </c>
      <c r="S8" s="75">
        <f>IF(Q8=""," ",ROUND(R8/Q8*100,1))</f>
        <v>4</v>
      </c>
    </row>
    <row r="9" spans="1:19" ht="13.5" customHeight="1">
      <c r="A9" s="118">
        <v>19</v>
      </c>
      <c r="B9" s="119">
        <v>202</v>
      </c>
      <c r="C9" s="121" t="s">
        <v>68</v>
      </c>
      <c r="D9" s="115" t="s">
        <v>71</v>
      </c>
      <c r="E9" s="120" t="s">
        <v>118</v>
      </c>
      <c r="F9" s="114"/>
      <c r="G9" s="166" t="s">
        <v>118</v>
      </c>
      <c r="H9" s="167" t="s">
        <v>118</v>
      </c>
      <c r="I9" s="168">
        <v>1</v>
      </c>
      <c r="J9" s="164">
        <v>1</v>
      </c>
      <c r="K9" s="164">
        <v>0</v>
      </c>
      <c r="L9" s="74">
        <f t="shared" si="0"/>
        <v>0</v>
      </c>
      <c r="M9" s="162"/>
      <c r="N9" s="163"/>
      <c r="O9" s="164"/>
      <c r="P9" s="74" t="str">
        <f>IF(N9=""," ",ROUND(O9/N9*100,1))</f>
        <v> </v>
      </c>
      <c r="Q9" s="159">
        <v>33</v>
      </c>
      <c r="R9" s="160">
        <v>0</v>
      </c>
      <c r="S9" s="75">
        <f aca="true" t="shared" si="1" ref="S9:S35">IF(Q9=""," ",ROUND(R9/Q9*100,1))</f>
        <v>0</v>
      </c>
    </row>
    <row r="10" spans="1:19" ht="13.5" customHeight="1">
      <c r="A10" s="118">
        <v>19</v>
      </c>
      <c r="B10" s="119">
        <v>204</v>
      </c>
      <c r="C10" s="121" t="s">
        <v>68</v>
      </c>
      <c r="D10" s="115" t="s">
        <v>73</v>
      </c>
      <c r="E10" s="158" t="s">
        <v>186</v>
      </c>
      <c r="F10" s="114" t="s">
        <v>187</v>
      </c>
      <c r="G10" s="166">
        <v>1</v>
      </c>
      <c r="H10" s="167">
        <v>1</v>
      </c>
      <c r="I10" s="168">
        <v>1</v>
      </c>
      <c r="J10" s="164" t="s">
        <v>118</v>
      </c>
      <c r="K10" s="164" t="s">
        <v>118</v>
      </c>
      <c r="L10" s="74" t="str">
        <f t="shared" si="0"/>
        <v> </v>
      </c>
      <c r="M10" s="162"/>
      <c r="N10" s="163"/>
      <c r="O10" s="164"/>
      <c r="P10" s="74" t="str">
        <f aca="true" t="shared" si="2" ref="P10:P35">IF(N10=""," ",ROUND(O10/N10*100,1))</f>
        <v> </v>
      </c>
      <c r="Q10" s="159">
        <v>91</v>
      </c>
      <c r="R10" s="160">
        <v>1</v>
      </c>
      <c r="S10" s="75">
        <f t="shared" si="1"/>
        <v>1.1</v>
      </c>
    </row>
    <row r="11" spans="1:19" ht="13.5" customHeight="1">
      <c r="A11" s="118">
        <v>19</v>
      </c>
      <c r="B11" s="119">
        <v>205</v>
      </c>
      <c r="C11" s="121" t="s">
        <v>68</v>
      </c>
      <c r="D11" s="115" t="s">
        <v>75</v>
      </c>
      <c r="E11" s="158" t="s">
        <v>118</v>
      </c>
      <c r="F11" s="114"/>
      <c r="G11" s="166" t="s">
        <v>118</v>
      </c>
      <c r="H11" s="167"/>
      <c r="I11" s="168">
        <v>1</v>
      </c>
      <c r="J11" s="164">
        <v>1</v>
      </c>
      <c r="K11" s="164">
        <v>0</v>
      </c>
      <c r="L11" s="74">
        <f t="shared" si="0"/>
        <v>0</v>
      </c>
      <c r="M11" s="162"/>
      <c r="N11" s="163"/>
      <c r="O11" s="164"/>
      <c r="P11" s="74" t="str">
        <f t="shared" si="2"/>
        <v> </v>
      </c>
      <c r="Q11" s="159">
        <v>86</v>
      </c>
      <c r="R11" s="160">
        <v>0</v>
      </c>
      <c r="S11" s="75">
        <f t="shared" si="1"/>
        <v>0</v>
      </c>
    </row>
    <row r="12" spans="1:19" ht="13.5" customHeight="1">
      <c r="A12" s="118">
        <v>19</v>
      </c>
      <c r="B12" s="119">
        <v>206</v>
      </c>
      <c r="C12" s="121" t="s">
        <v>68</v>
      </c>
      <c r="D12" s="115" t="s">
        <v>77</v>
      </c>
      <c r="E12" s="158" t="s">
        <v>118</v>
      </c>
      <c r="F12" s="114"/>
      <c r="G12" s="166" t="s">
        <v>118</v>
      </c>
      <c r="H12" s="167"/>
      <c r="I12" s="168">
        <v>1</v>
      </c>
      <c r="J12" s="164"/>
      <c r="K12" s="164"/>
      <c r="L12" s="74" t="str">
        <f t="shared" si="0"/>
        <v> </v>
      </c>
      <c r="M12" s="162"/>
      <c r="N12" s="163"/>
      <c r="O12" s="164"/>
      <c r="P12" s="74" t="str">
        <f t="shared" si="2"/>
        <v> </v>
      </c>
      <c r="Q12" s="159">
        <v>172</v>
      </c>
      <c r="R12" s="160">
        <v>9</v>
      </c>
      <c r="S12" s="75">
        <f t="shared" si="1"/>
        <v>5.2</v>
      </c>
    </row>
    <row r="13" spans="1:19" ht="13.5" customHeight="1">
      <c r="A13" s="118">
        <v>19</v>
      </c>
      <c r="B13" s="119">
        <v>207</v>
      </c>
      <c r="C13" s="121" t="s">
        <v>68</v>
      </c>
      <c r="D13" s="115" t="s">
        <v>78</v>
      </c>
      <c r="E13" s="158" t="s">
        <v>118</v>
      </c>
      <c r="F13" s="114"/>
      <c r="G13" s="166" t="s">
        <v>118</v>
      </c>
      <c r="H13" s="167"/>
      <c r="I13" s="168">
        <v>1</v>
      </c>
      <c r="J13" s="164">
        <v>1</v>
      </c>
      <c r="K13" s="164">
        <v>0</v>
      </c>
      <c r="L13" s="74">
        <f t="shared" si="0"/>
        <v>0</v>
      </c>
      <c r="M13" s="162"/>
      <c r="N13" s="163"/>
      <c r="O13" s="164"/>
      <c r="P13" s="74" t="str">
        <f t="shared" si="2"/>
        <v> </v>
      </c>
      <c r="Q13" s="159">
        <v>99</v>
      </c>
      <c r="R13" s="160">
        <v>0</v>
      </c>
      <c r="S13" s="75">
        <f t="shared" si="1"/>
        <v>0</v>
      </c>
    </row>
    <row r="14" spans="1:19" ht="13.5" customHeight="1">
      <c r="A14" s="118">
        <v>19</v>
      </c>
      <c r="B14" s="119">
        <v>208</v>
      </c>
      <c r="C14" s="121" t="s">
        <v>68</v>
      </c>
      <c r="D14" s="115" t="s">
        <v>80</v>
      </c>
      <c r="E14" s="158" t="s">
        <v>188</v>
      </c>
      <c r="F14" s="114" t="s">
        <v>189</v>
      </c>
      <c r="G14" s="166">
        <v>2</v>
      </c>
      <c r="H14" s="167">
        <v>1</v>
      </c>
      <c r="I14" s="168">
        <v>1</v>
      </c>
      <c r="J14" s="164">
        <v>1</v>
      </c>
      <c r="K14" s="164">
        <v>0</v>
      </c>
      <c r="L14" s="74">
        <f t="shared" si="0"/>
        <v>0</v>
      </c>
      <c r="M14" s="162"/>
      <c r="N14" s="163"/>
      <c r="O14" s="164"/>
      <c r="P14" s="74" t="str">
        <f t="shared" si="2"/>
        <v> </v>
      </c>
      <c r="Q14" s="159">
        <v>109</v>
      </c>
      <c r="R14" s="160">
        <v>0</v>
      </c>
      <c r="S14" s="75">
        <f t="shared" si="1"/>
        <v>0</v>
      </c>
    </row>
    <row r="15" spans="1:19" ht="13.5" customHeight="1">
      <c r="A15" s="118">
        <v>19</v>
      </c>
      <c r="B15" s="119">
        <v>209</v>
      </c>
      <c r="C15" s="121" t="s">
        <v>68</v>
      </c>
      <c r="D15" s="115" t="s">
        <v>81</v>
      </c>
      <c r="E15" s="120" t="s">
        <v>118</v>
      </c>
      <c r="F15" s="114"/>
      <c r="G15" s="166" t="s">
        <v>118</v>
      </c>
      <c r="H15" s="167"/>
      <c r="I15" s="168">
        <v>1</v>
      </c>
      <c r="J15" s="164">
        <v>1</v>
      </c>
      <c r="K15" s="164">
        <v>0</v>
      </c>
      <c r="L15" s="74">
        <f t="shared" si="0"/>
        <v>0</v>
      </c>
      <c r="M15" s="162"/>
      <c r="N15" s="163"/>
      <c r="O15" s="164"/>
      <c r="P15" s="74" t="str">
        <f t="shared" si="2"/>
        <v> </v>
      </c>
      <c r="Q15" s="159">
        <v>122</v>
      </c>
      <c r="R15" s="160">
        <v>1</v>
      </c>
      <c r="S15" s="75">
        <f t="shared" si="1"/>
        <v>0.8</v>
      </c>
    </row>
    <row r="16" spans="1:19" ht="13.5" customHeight="1">
      <c r="A16" s="118">
        <v>19</v>
      </c>
      <c r="B16" s="119">
        <v>210</v>
      </c>
      <c r="C16" s="121" t="s">
        <v>68</v>
      </c>
      <c r="D16" s="115" t="s">
        <v>83</v>
      </c>
      <c r="E16" s="120" t="s">
        <v>118</v>
      </c>
      <c r="F16" s="114"/>
      <c r="G16" s="166" t="s">
        <v>118</v>
      </c>
      <c r="H16" s="167" t="s">
        <v>118</v>
      </c>
      <c r="I16" s="168">
        <v>1</v>
      </c>
      <c r="J16" s="164">
        <v>1</v>
      </c>
      <c r="K16" s="164">
        <v>0</v>
      </c>
      <c r="L16" s="74">
        <f t="shared" si="0"/>
        <v>0</v>
      </c>
      <c r="M16" s="162"/>
      <c r="N16" s="163"/>
      <c r="O16" s="164"/>
      <c r="P16" s="74" t="str">
        <f t="shared" si="2"/>
        <v> </v>
      </c>
      <c r="Q16" s="159">
        <v>136</v>
      </c>
      <c r="R16" s="160">
        <v>2</v>
      </c>
      <c r="S16" s="75">
        <f t="shared" si="1"/>
        <v>1.5</v>
      </c>
    </row>
    <row r="17" spans="1:19" ht="13.5" customHeight="1">
      <c r="A17" s="118">
        <v>19</v>
      </c>
      <c r="B17" s="119">
        <v>211</v>
      </c>
      <c r="C17" s="121" t="s">
        <v>68</v>
      </c>
      <c r="D17" s="115" t="s">
        <v>85</v>
      </c>
      <c r="E17" s="120" t="s">
        <v>118</v>
      </c>
      <c r="F17" s="114"/>
      <c r="G17" s="166" t="s">
        <v>118</v>
      </c>
      <c r="H17" s="167" t="s">
        <v>118</v>
      </c>
      <c r="I17" s="168">
        <v>1</v>
      </c>
      <c r="J17" s="164">
        <v>1</v>
      </c>
      <c r="K17" s="164">
        <v>0</v>
      </c>
      <c r="L17" s="74">
        <f t="shared" si="0"/>
        <v>0</v>
      </c>
      <c r="M17" s="162"/>
      <c r="N17" s="163"/>
      <c r="O17" s="164"/>
      <c r="P17" s="74" t="str">
        <f t="shared" si="2"/>
        <v> </v>
      </c>
      <c r="Q17" s="159">
        <v>132</v>
      </c>
      <c r="R17" s="160">
        <v>0</v>
      </c>
      <c r="S17" s="75">
        <f t="shared" si="1"/>
        <v>0</v>
      </c>
    </row>
    <row r="18" spans="1:19" ht="13.5" customHeight="1">
      <c r="A18" s="118">
        <v>19</v>
      </c>
      <c r="B18" s="119">
        <v>212</v>
      </c>
      <c r="C18" s="121" t="s">
        <v>68</v>
      </c>
      <c r="D18" s="115" t="s">
        <v>87</v>
      </c>
      <c r="E18" s="120" t="s">
        <v>118</v>
      </c>
      <c r="F18" s="114"/>
      <c r="G18" s="166" t="s">
        <v>118</v>
      </c>
      <c r="H18" s="167" t="s">
        <v>118</v>
      </c>
      <c r="I18" s="168">
        <v>1</v>
      </c>
      <c r="J18" s="164"/>
      <c r="K18" s="164"/>
      <c r="L18" s="74" t="str">
        <f t="shared" si="0"/>
        <v> </v>
      </c>
      <c r="M18" s="162"/>
      <c r="N18" s="163"/>
      <c r="O18" s="164"/>
      <c r="P18" s="74" t="str">
        <f t="shared" si="2"/>
        <v> </v>
      </c>
      <c r="Q18" s="159">
        <v>111</v>
      </c>
      <c r="R18" s="160">
        <v>0</v>
      </c>
      <c r="S18" s="75">
        <f t="shared" si="1"/>
        <v>0</v>
      </c>
    </row>
    <row r="19" spans="1:19" ht="13.5" customHeight="1">
      <c r="A19" s="118">
        <v>19</v>
      </c>
      <c r="B19" s="119">
        <v>213</v>
      </c>
      <c r="C19" s="121" t="s">
        <v>68</v>
      </c>
      <c r="D19" s="115" t="s">
        <v>89</v>
      </c>
      <c r="E19" s="120" t="s">
        <v>118</v>
      </c>
      <c r="F19" s="114"/>
      <c r="G19" s="166" t="s">
        <v>118</v>
      </c>
      <c r="H19" s="167" t="s">
        <v>118</v>
      </c>
      <c r="I19" s="168">
        <v>1</v>
      </c>
      <c r="J19" s="164">
        <v>1</v>
      </c>
      <c r="K19" s="164">
        <v>0</v>
      </c>
      <c r="L19" s="74">
        <f t="shared" si="0"/>
        <v>0</v>
      </c>
      <c r="M19" s="162"/>
      <c r="N19" s="163"/>
      <c r="O19" s="164"/>
      <c r="P19" s="74" t="str">
        <f t="shared" si="2"/>
        <v> </v>
      </c>
      <c r="Q19" s="159">
        <v>100</v>
      </c>
      <c r="R19" s="160">
        <v>3</v>
      </c>
      <c r="S19" s="75">
        <f t="shared" si="1"/>
        <v>3</v>
      </c>
    </row>
    <row r="20" spans="1:19" ht="13.5" customHeight="1">
      <c r="A20" s="118">
        <v>19</v>
      </c>
      <c r="B20" s="119">
        <v>214</v>
      </c>
      <c r="C20" s="121" t="s">
        <v>68</v>
      </c>
      <c r="D20" s="115" t="s">
        <v>91</v>
      </c>
      <c r="E20" s="120" t="s">
        <v>118</v>
      </c>
      <c r="F20" s="114"/>
      <c r="G20" s="166" t="s">
        <v>118</v>
      </c>
      <c r="H20" s="167"/>
      <c r="I20" s="168">
        <v>1</v>
      </c>
      <c r="J20" s="164">
        <v>1</v>
      </c>
      <c r="K20" s="164">
        <v>0</v>
      </c>
      <c r="L20" s="74">
        <f>IF(J20=""," ",ROUND(K20/J20*100,1))</f>
        <v>0</v>
      </c>
      <c r="M20" s="162"/>
      <c r="N20" s="163"/>
      <c r="O20" s="164"/>
      <c r="P20" s="74" t="str">
        <f>IF(N20=""," ",ROUND(O20/N20*100,1))</f>
        <v> </v>
      </c>
      <c r="Q20" s="159">
        <v>60</v>
      </c>
      <c r="R20" s="160">
        <v>1</v>
      </c>
      <c r="S20" s="75">
        <f>IF(Q20=""," ",ROUND(R20/Q20*100,1))</f>
        <v>1.7</v>
      </c>
    </row>
    <row r="21" spans="1:19" ht="13.5" customHeight="1">
      <c r="A21" s="118">
        <v>19</v>
      </c>
      <c r="B21" s="119">
        <v>346</v>
      </c>
      <c r="C21" s="121" t="s">
        <v>68</v>
      </c>
      <c r="D21" s="115" t="s">
        <v>93</v>
      </c>
      <c r="E21" s="120" t="s">
        <v>118</v>
      </c>
      <c r="F21" s="114"/>
      <c r="G21" s="166" t="s">
        <v>118</v>
      </c>
      <c r="H21" s="167"/>
      <c r="I21" s="168"/>
      <c r="J21" s="164"/>
      <c r="K21" s="164" t="s">
        <v>118</v>
      </c>
      <c r="L21" s="74" t="str">
        <f>IF(J21=""," ",ROUND(K21/J21*100,1))</f>
        <v> </v>
      </c>
      <c r="M21" s="162">
        <v>1</v>
      </c>
      <c r="N21" s="163" t="s">
        <v>118</v>
      </c>
      <c r="O21" s="164" t="s">
        <v>118</v>
      </c>
      <c r="P21" s="74" t="str">
        <f>IF(N21=""," ",ROUND(O21/N21*100,1))</f>
        <v> </v>
      </c>
      <c r="Q21" s="159">
        <v>53</v>
      </c>
      <c r="R21" s="160">
        <v>0</v>
      </c>
      <c r="S21" s="75">
        <f>IF(Q21=""," ",ROUND(R21/Q21*100,1))</f>
        <v>0</v>
      </c>
    </row>
    <row r="22" spans="1:19" ht="13.5" customHeight="1">
      <c r="A22" s="118">
        <v>19</v>
      </c>
      <c r="B22" s="119">
        <v>361</v>
      </c>
      <c r="C22" s="121" t="s">
        <v>68</v>
      </c>
      <c r="D22" s="115" t="s">
        <v>94</v>
      </c>
      <c r="E22" s="120" t="s">
        <v>118</v>
      </c>
      <c r="F22" s="114"/>
      <c r="G22" s="166" t="s">
        <v>118</v>
      </c>
      <c r="H22" s="167"/>
      <c r="I22" s="168"/>
      <c r="J22" s="164"/>
      <c r="K22" s="164" t="s">
        <v>118</v>
      </c>
      <c r="L22" s="74" t="str">
        <f>IF(J22=""," ",ROUND(K22/J22*100,1))</f>
        <v> </v>
      </c>
      <c r="M22" s="162">
        <v>1</v>
      </c>
      <c r="N22" s="163">
        <v>1</v>
      </c>
      <c r="O22" s="164">
        <v>0</v>
      </c>
      <c r="P22" s="74">
        <f>IF(N22=""," ",ROUND(O22/N22*100,1))</f>
        <v>0</v>
      </c>
      <c r="Q22" s="159">
        <v>11</v>
      </c>
      <c r="R22" s="160">
        <v>0</v>
      </c>
      <c r="S22" s="75">
        <f>IF(Q22=""," ",ROUND(R22/Q22*100,1))</f>
        <v>0</v>
      </c>
    </row>
    <row r="23" spans="1:19" ht="13.5" customHeight="1">
      <c r="A23" s="118">
        <v>19</v>
      </c>
      <c r="B23" s="119">
        <v>362</v>
      </c>
      <c r="C23" s="121" t="s">
        <v>68</v>
      </c>
      <c r="D23" s="115" t="s">
        <v>96</v>
      </c>
      <c r="E23" s="109" t="s">
        <v>118</v>
      </c>
      <c r="F23" s="122"/>
      <c r="G23" s="166" t="s">
        <v>118</v>
      </c>
      <c r="H23" s="167"/>
      <c r="I23" s="168"/>
      <c r="J23" s="164"/>
      <c r="K23" s="164" t="s">
        <v>118</v>
      </c>
      <c r="L23" s="74" t="str">
        <f t="shared" si="0"/>
        <v> </v>
      </c>
      <c r="M23" s="162">
        <v>1</v>
      </c>
      <c r="N23" s="163" t="s">
        <v>118</v>
      </c>
      <c r="O23" s="164" t="s">
        <v>118</v>
      </c>
      <c r="P23" s="74" t="str">
        <f t="shared" si="2"/>
        <v> </v>
      </c>
      <c r="Q23" s="159">
        <v>27</v>
      </c>
      <c r="R23" s="160">
        <v>0</v>
      </c>
      <c r="S23" s="75">
        <f t="shared" si="1"/>
        <v>0</v>
      </c>
    </row>
    <row r="24" spans="1:19" ht="13.5" customHeight="1">
      <c r="A24" s="118">
        <v>19</v>
      </c>
      <c r="B24" s="119">
        <v>364</v>
      </c>
      <c r="C24" s="121" t="s">
        <v>68</v>
      </c>
      <c r="D24" s="115" t="s">
        <v>97</v>
      </c>
      <c r="E24" s="109" t="s">
        <v>118</v>
      </c>
      <c r="F24" s="122"/>
      <c r="G24" s="166" t="s">
        <v>118</v>
      </c>
      <c r="H24" s="167"/>
      <c r="I24" s="168"/>
      <c r="J24" s="164"/>
      <c r="K24" s="164" t="s">
        <v>118</v>
      </c>
      <c r="L24" s="74" t="str">
        <f t="shared" si="0"/>
        <v> </v>
      </c>
      <c r="M24" s="162">
        <v>1</v>
      </c>
      <c r="N24" s="163" t="s">
        <v>118</v>
      </c>
      <c r="O24" s="164" t="s">
        <v>118</v>
      </c>
      <c r="P24" s="74" t="str">
        <f t="shared" si="2"/>
        <v> </v>
      </c>
      <c r="Q24" s="159">
        <v>35</v>
      </c>
      <c r="R24" s="160">
        <v>2</v>
      </c>
      <c r="S24" s="75">
        <f t="shared" si="1"/>
        <v>5.7</v>
      </c>
    </row>
    <row r="25" spans="1:19" ht="13.5" customHeight="1">
      <c r="A25" s="118">
        <v>19</v>
      </c>
      <c r="B25" s="119">
        <v>365</v>
      </c>
      <c r="C25" s="121" t="s">
        <v>68</v>
      </c>
      <c r="D25" s="115" t="s">
        <v>98</v>
      </c>
      <c r="E25" s="109" t="s">
        <v>118</v>
      </c>
      <c r="F25" s="122"/>
      <c r="G25" s="166" t="s">
        <v>118</v>
      </c>
      <c r="H25" s="167"/>
      <c r="I25" s="168"/>
      <c r="J25" s="164"/>
      <c r="K25" s="164" t="s">
        <v>118</v>
      </c>
      <c r="L25" s="74" t="str">
        <f t="shared" si="0"/>
        <v> </v>
      </c>
      <c r="M25" s="162">
        <v>1</v>
      </c>
      <c r="N25" s="163"/>
      <c r="O25" s="164"/>
      <c r="P25" s="74" t="str">
        <f t="shared" si="2"/>
        <v> </v>
      </c>
      <c r="Q25" s="159">
        <v>127</v>
      </c>
      <c r="R25" s="160">
        <v>0</v>
      </c>
      <c r="S25" s="75">
        <f t="shared" si="1"/>
        <v>0</v>
      </c>
    </row>
    <row r="26" spans="1:19" ht="13.5" customHeight="1">
      <c r="A26" s="118">
        <v>19</v>
      </c>
      <c r="B26" s="119">
        <v>366</v>
      </c>
      <c r="C26" s="121" t="s">
        <v>68</v>
      </c>
      <c r="D26" s="115" t="s">
        <v>100</v>
      </c>
      <c r="E26" s="109" t="s">
        <v>118</v>
      </c>
      <c r="F26" s="122"/>
      <c r="G26" s="166" t="s">
        <v>118</v>
      </c>
      <c r="H26" s="167"/>
      <c r="I26" s="168"/>
      <c r="J26" s="164"/>
      <c r="K26" s="164" t="s">
        <v>118</v>
      </c>
      <c r="L26" s="74" t="str">
        <f t="shared" si="0"/>
        <v> </v>
      </c>
      <c r="M26" s="162">
        <v>1</v>
      </c>
      <c r="N26" s="163">
        <v>1</v>
      </c>
      <c r="O26" s="164">
        <v>0</v>
      </c>
      <c r="P26" s="74">
        <f t="shared" si="2"/>
        <v>0</v>
      </c>
      <c r="Q26" s="159">
        <v>25</v>
      </c>
      <c r="R26" s="160">
        <v>0</v>
      </c>
      <c r="S26" s="75">
        <f t="shared" si="1"/>
        <v>0</v>
      </c>
    </row>
    <row r="27" spans="1:19" ht="13.5" customHeight="1">
      <c r="A27" s="118">
        <v>19</v>
      </c>
      <c r="B27" s="119">
        <v>384</v>
      </c>
      <c r="C27" s="121" t="s">
        <v>68</v>
      </c>
      <c r="D27" s="115" t="s">
        <v>101</v>
      </c>
      <c r="E27" s="109" t="s">
        <v>118</v>
      </c>
      <c r="F27" s="122"/>
      <c r="G27" s="166" t="s">
        <v>118</v>
      </c>
      <c r="H27" s="167"/>
      <c r="I27" s="168"/>
      <c r="J27" s="164"/>
      <c r="K27" s="164" t="s">
        <v>118</v>
      </c>
      <c r="L27" s="74" t="str">
        <f t="shared" si="0"/>
        <v> </v>
      </c>
      <c r="M27" s="162">
        <v>1</v>
      </c>
      <c r="N27" s="163" t="s">
        <v>118</v>
      </c>
      <c r="O27" s="164" t="s">
        <v>118</v>
      </c>
      <c r="P27" s="74" t="str">
        <f t="shared" si="2"/>
        <v> </v>
      </c>
      <c r="Q27" s="159">
        <v>12</v>
      </c>
      <c r="R27" s="160">
        <v>1</v>
      </c>
      <c r="S27" s="75">
        <f t="shared" si="1"/>
        <v>8.3</v>
      </c>
    </row>
    <row r="28" spans="1:19" ht="13.5" customHeight="1">
      <c r="A28" s="118">
        <v>19</v>
      </c>
      <c r="B28" s="119">
        <v>422</v>
      </c>
      <c r="C28" s="121" t="s">
        <v>68</v>
      </c>
      <c r="D28" s="115" t="s">
        <v>102</v>
      </c>
      <c r="E28" s="109" t="s">
        <v>118</v>
      </c>
      <c r="F28" s="122"/>
      <c r="G28" s="166" t="s">
        <v>118</v>
      </c>
      <c r="H28" s="167"/>
      <c r="I28" s="168"/>
      <c r="J28" s="164"/>
      <c r="K28" s="164" t="s">
        <v>118</v>
      </c>
      <c r="L28" s="74" t="str">
        <f t="shared" si="0"/>
        <v> </v>
      </c>
      <c r="M28" s="162">
        <v>1</v>
      </c>
      <c r="N28" s="163" t="s">
        <v>118</v>
      </c>
      <c r="O28" s="164" t="s">
        <v>118</v>
      </c>
      <c r="P28" s="74" t="str">
        <f t="shared" si="2"/>
        <v> </v>
      </c>
      <c r="Q28" s="159">
        <v>26</v>
      </c>
      <c r="R28" s="160">
        <v>0</v>
      </c>
      <c r="S28" s="75">
        <f t="shared" si="1"/>
        <v>0</v>
      </c>
    </row>
    <row r="29" spans="1:19" ht="13.5" customHeight="1">
      <c r="A29" s="118">
        <v>19</v>
      </c>
      <c r="B29" s="119">
        <v>423</v>
      </c>
      <c r="C29" s="121" t="s">
        <v>68</v>
      </c>
      <c r="D29" s="115" t="s">
        <v>103</v>
      </c>
      <c r="E29" s="109" t="s">
        <v>118</v>
      </c>
      <c r="F29" s="122"/>
      <c r="G29" s="166" t="s">
        <v>118</v>
      </c>
      <c r="H29" s="167"/>
      <c r="I29" s="168"/>
      <c r="J29" s="164"/>
      <c r="K29" s="164" t="s">
        <v>118</v>
      </c>
      <c r="L29" s="74" t="str">
        <f t="shared" si="0"/>
        <v> </v>
      </c>
      <c r="M29" s="162">
        <v>1</v>
      </c>
      <c r="N29" s="163" t="s">
        <v>118</v>
      </c>
      <c r="O29" s="164" t="s">
        <v>118</v>
      </c>
      <c r="P29" s="74" t="str">
        <f t="shared" si="2"/>
        <v> </v>
      </c>
      <c r="Q29" s="159">
        <v>5</v>
      </c>
      <c r="R29" s="160">
        <v>0</v>
      </c>
      <c r="S29" s="75">
        <f t="shared" si="1"/>
        <v>0</v>
      </c>
    </row>
    <row r="30" spans="1:19" ht="13.5" customHeight="1">
      <c r="A30" s="118">
        <v>19</v>
      </c>
      <c r="B30" s="119">
        <v>424</v>
      </c>
      <c r="C30" s="121" t="s">
        <v>68</v>
      </c>
      <c r="D30" s="115" t="s">
        <v>104</v>
      </c>
      <c r="E30" s="109" t="s">
        <v>118</v>
      </c>
      <c r="F30" s="122"/>
      <c r="G30" s="166" t="s">
        <v>118</v>
      </c>
      <c r="H30" s="167"/>
      <c r="I30" s="168"/>
      <c r="J30" s="164"/>
      <c r="K30" s="164" t="s">
        <v>118</v>
      </c>
      <c r="L30" s="74" t="str">
        <f t="shared" si="0"/>
        <v> </v>
      </c>
      <c r="M30" s="162">
        <v>1</v>
      </c>
      <c r="N30" s="163" t="s">
        <v>118</v>
      </c>
      <c r="O30" s="164" t="s">
        <v>118</v>
      </c>
      <c r="P30" s="74" t="str">
        <f t="shared" si="2"/>
        <v> </v>
      </c>
      <c r="Q30" s="159">
        <v>4</v>
      </c>
      <c r="R30" s="160">
        <v>0</v>
      </c>
      <c r="S30" s="75">
        <f t="shared" si="1"/>
        <v>0</v>
      </c>
    </row>
    <row r="31" spans="1:19" ht="13.5" customHeight="1">
      <c r="A31" s="118">
        <v>19</v>
      </c>
      <c r="B31" s="119">
        <v>425</v>
      </c>
      <c r="C31" s="121" t="s">
        <v>68</v>
      </c>
      <c r="D31" s="115" t="s">
        <v>105</v>
      </c>
      <c r="E31" s="109" t="s">
        <v>118</v>
      </c>
      <c r="F31" s="122"/>
      <c r="G31" s="166" t="s">
        <v>118</v>
      </c>
      <c r="H31" s="167"/>
      <c r="I31" s="168"/>
      <c r="J31" s="164"/>
      <c r="K31" s="164" t="s">
        <v>118</v>
      </c>
      <c r="L31" s="74" t="str">
        <f t="shared" si="0"/>
        <v> </v>
      </c>
      <c r="M31" s="162">
        <v>1</v>
      </c>
      <c r="N31" s="165">
        <v>1</v>
      </c>
      <c r="O31" s="164">
        <v>0</v>
      </c>
      <c r="P31" s="74">
        <f t="shared" si="2"/>
        <v>0</v>
      </c>
      <c r="Q31" s="161">
        <v>4</v>
      </c>
      <c r="R31" s="160">
        <v>0</v>
      </c>
      <c r="S31" s="75">
        <f t="shared" si="1"/>
        <v>0</v>
      </c>
    </row>
    <row r="32" spans="1:19" ht="13.5" customHeight="1">
      <c r="A32" s="118">
        <v>19</v>
      </c>
      <c r="B32" s="119">
        <v>429</v>
      </c>
      <c r="C32" s="121" t="s">
        <v>68</v>
      </c>
      <c r="D32" s="115" t="s">
        <v>106</v>
      </c>
      <c r="E32" s="109" t="s">
        <v>118</v>
      </c>
      <c r="F32" s="122"/>
      <c r="G32" s="166" t="s">
        <v>118</v>
      </c>
      <c r="H32" s="167"/>
      <c r="I32" s="168"/>
      <c r="J32" s="164"/>
      <c r="K32" s="164" t="s">
        <v>118</v>
      </c>
      <c r="L32" s="74" t="str">
        <f t="shared" si="0"/>
        <v> </v>
      </c>
      <c r="M32" s="162">
        <v>1</v>
      </c>
      <c r="N32" s="163" t="s">
        <v>118</v>
      </c>
      <c r="O32" s="164" t="s">
        <v>118</v>
      </c>
      <c r="P32" s="74" t="str">
        <f t="shared" si="2"/>
        <v> </v>
      </c>
      <c r="Q32" s="159">
        <v>2</v>
      </c>
      <c r="R32" s="160">
        <v>0</v>
      </c>
      <c r="S32" s="75">
        <f t="shared" si="1"/>
        <v>0</v>
      </c>
    </row>
    <row r="33" spans="1:19" ht="13.5" customHeight="1">
      <c r="A33" s="118">
        <v>19</v>
      </c>
      <c r="B33" s="119">
        <v>430</v>
      </c>
      <c r="C33" s="121" t="s">
        <v>68</v>
      </c>
      <c r="D33" s="115" t="s">
        <v>107</v>
      </c>
      <c r="E33" s="109" t="s">
        <v>118</v>
      </c>
      <c r="F33" s="122"/>
      <c r="G33" s="166" t="s">
        <v>118</v>
      </c>
      <c r="H33" s="167"/>
      <c r="I33" s="168"/>
      <c r="J33" s="164"/>
      <c r="K33" s="164" t="s">
        <v>118</v>
      </c>
      <c r="L33" s="74" t="str">
        <f t="shared" si="0"/>
        <v> </v>
      </c>
      <c r="M33" s="162">
        <v>1</v>
      </c>
      <c r="N33" s="163">
        <v>1</v>
      </c>
      <c r="O33" s="164">
        <v>0</v>
      </c>
      <c r="P33" s="74">
        <f t="shared" si="2"/>
        <v>0</v>
      </c>
      <c r="Q33" s="159">
        <v>71</v>
      </c>
      <c r="R33" s="160">
        <v>1</v>
      </c>
      <c r="S33" s="75">
        <f t="shared" si="1"/>
        <v>1.4</v>
      </c>
    </row>
    <row r="34" spans="1:19" ht="13.5" customHeight="1">
      <c r="A34" s="118">
        <v>19</v>
      </c>
      <c r="B34" s="119">
        <v>442</v>
      </c>
      <c r="C34" s="121" t="s">
        <v>68</v>
      </c>
      <c r="D34" s="115" t="s">
        <v>109</v>
      </c>
      <c r="E34" s="109" t="s">
        <v>118</v>
      </c>
      <c r="F34" s="122"/>
      <c r="G34" s="166" t="s">
        <v>118</v>
      </c>
      <c r="H34" s="167"/>
      <c r="I34" s="168"/>
      <c r="J34" s="164"/>
      <c r="K34" s="164" t="s">
        <v>118</v>
      </c>
      <c r="L34" s="74" t="str">
        <f t="shared" si="0"/>
        <v> </v>
      </c>
      <c r="M34" s="162">
        <v>1</v>
      </c>
      <c r="N34" s="163" t="s">
        <v>118</v>
      </c>
      <c r="O34" s="164" t="s">
        <v>118</v>
      </c>
      <c r="P34" s="74" t="str">
        <f t="shared" si="2"/>
        <v> </v>
      </c>
      <c r="Q34" s="159">
        <v>8</v>
      </c>
      <c r="R34" s="160">
        <v>0</v>
      </c>
      <c r="S34" s="75">
        <f t="shared" si="1"/>
        <v>0</v>
      </c>
    </row>
    <row r="35" spans="1:19" ht="13.5" customHeight="1" thickBot="1">
      <c r="A35" s="118">
        <v>19</v>
      </c>
      <c r="B35" s="119">
        <v>443</v>
      </c>
      <c r="C35" s="121" t="s">
        <v>68</v>
      </c>
      <c r="D35" s="115" t="s">
        <v>111</v>
      </c>
      <c r="E35" s="109" t="s">
        <v>118</v>
      </c>
      <c r="F35" s="122"/>
      <c r="G35" s="166" t="s">
        <v>118</v>
      </c>
      <c r="H35" s="167"/>
      <c r="I35" s="168"/>
      <c r="J35" s="164"/>
      <c r="K35" s="164" t="s">
        <v>118</v>
      </c>
      <c r="L35" s="74" t="str">
        <f t="shared" si="0"/>
        <v> </v>
      </c>
      <c r="M35" s="162">
        <v>1</v>
      </c>
      <c r="N35" s="163">
        <v>1</v>
      </c>
      <c r="O35" s="164">
        <v>0</v>
      </c>
      <c r="P35" s="74">
        <f t="shared" si="2"/>
        <v>0</v>
      </c>
      <c r="Q35" s="159">
        <v>8</v>
      </c>
      <c r="R35" s="160">
        <v>0</v>
      </c>
      <c r="S35" s="75">
        <f t="shared" si="1"/>
        <v>0</v>
      </c>
    </row>
    <row r="36" spans="1:19" ht="18.75" customHeight="1" thickBot="1">
      <c r="A36" s="4"/>
      <c r="B36" s="5"/>
      <c r="C36" s="229" t="s">
        <v>4</v>
      </c>
      <c r="D36" s="229"/>
      <c r="E36" s="40"/>
      <c r="F36" s="67">
        <f>COUNTA(F8:F35)</f>
        <v>2</v>
      </c>
      <c r="G36" s="68"/>
      <c r="H36" s="69">
        <f>SUM(H8:H35)</f>
        <v>2</v>
      </c>
      <c r="I36" s="70">
        <f>COUNTA(I8:I35)</f>
        <v>13</v>
      </c>
      <c r="J36" s="71">
        <f>SUM(J8:J35)</f>
        <v>11</v>
      </c>
      <c r="K36" s="71">
        <f>SUM(K8:K35)</f>
        <v>0</v>
      </c>
      <c r="L36" s="71">
        <f>IF(J36=""," ",ROUND(K36/J36*100,1))</f>
        <v>0</v>
      </c>
      <c r="M36" s="72">
        <f>COUNTA(M8:M35)</f>
        <v>15</v>
      </c>
      <c r="N36" s="71">
        <f>SUM(N8:N35)</f>
        <v>5</v>
      </c>
      <c r="O36" s="71">
        <f>SUM(O8:O35)</f>
        <v>0</v>
      </c>
      <c r="P36" s="71">
        <f>IF(N36=""," ",ROUND(O36/N36*100,1))</f>
        <v>0</v>
      </c>
      <c r="Q36" s="123">
        <f>SUM(Q8:Q35)</f>
        <v>2191</v>
      </c>
      <c r="R36" s="71">
        <f>SUM(R8:R35)</f>
        <v>42</v>
      </c>
      <c r="S36" s="96">
        <f>IF(Q36=""," ",ROUND(R36/Q36*100,1))</f>
        <v>1.9</v>
      </c>
    </row>
  </sheetData>
  <mergeCells count="20">
    <mergeCell ref="M5:M7"/>
    <mergeCell ref="A4:A7"/>
    <mergeCell ref="B4:B7"/>
    <mergeCell ref="C4:C7"/>
    <mergeCell ref="D4:D7"/>
    <mergeCell ref="C36:D36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5" r:id="rId1"/>
  <headerFooter alignWithMargins="0">
    <oddFooter>&amp;R&amp;A</oddFooter>
  </headerFooter>
  <ignoredErrors>
    <ignoredError sqref="I36" formula="1"/>
    <ignoredError sqref="L36 S36" evalError="1"/>
    <ignoredError sqref="P3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1.625" style="2" customWidth="1"/>
    <col min="5" max="5" width="5.625" style="2" customWidth="1"/>
    <col min="6" max="6" width="11.125" style="2" customWidth="1"/>
    <col min="7" max="8" width="5.125" style="2" customWidth="1"/>
    <col min="9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spans="1:2" ht="14.25" thickBot="1">
      <c r="A1" s="30" t="s">
        <v>36</v>
      </c>
      <c r="B1" s="30"/>
    </row>
    <row r="2" spans="1:27" ht="21" customHeight="1" thickBot="1">
      <c r="A2" s="6" t="s">
        <v>16</v>
      </c>
      <c r="B2" s="3"/>
      <c r="Y2" s="227" t="s">
        <v>68</v>
      </c>
      <c r="Z2" s="258"/>
      <c r="AA2" s="228"/>
    </row>
    <row r="3" ht="9.75" customHeight="1" thickBot="1"/>
    <row r="4" spans="5:27" s="13" customFormat="1" ht="18.75" customHeight="1" thickBot="1">
      <c r="E4" s="310" t="s">
        <v>220</v>
      </c>
      <c r="F4" s="311"/>
      <c r="G4" s="145">
        <v>1</v>
      </c>
      <c r="H4" s="312">
        <v>39904</v>
      </c>
      <c r="I4" s="313"/>
      <c r="J4" s="314"/>
      <c r="K4" s="31">
        <v>2</v>
      </c>
      <c r="L4" s="312">
        <v>39934</v>
      </c>
      <c r="M4" s="313"/>
      <c r="N4" s="314"/>
      <c r="O4" s="31">
        <v>3</v>
      </c>
      <c r="P4" s="312" t="s">
        <v>66</v>
      </c>
      <c r="Q4" s="313"/>
      <c r="R4" s="313"/>
      <c r="S4" s="313"/>
      <c r="T4" s="314"/>
      <c r="AA4" s="14"/>
    </row>
    <row r="5" spans="1:27" ht="9.75" customHeight="1" thickBot="1">
      <c r="A5"/>
      <c r="B5" s="8"/>
      <c r="C5" s="8"/>
      <c r="D5" s="8"/>
      <c r="E5" s="8"/>
      <c r="F5" s="28"/>
      <c r="G5" s="28"/>
      <c r="H5" s="8"/>
      <c r="I5" s="9"/>
      <c r="J5" s="10"/>
      <c r="K5" s="10"/>
      <c r="L5" s="28"/>
      <c r="M5" s="28"/>
      <c r="N5" s="28"/>
      <c r="O5" s="8"/>
      <c r="P5" s="8"/>
      <c r="Q5" s="28"/>
      <c r="R5" s="28"/>
      <c r="S5" s="29"/>
      <c r="T5" s="10"/>
      <c r="U5" s="10"/>
      <c r="V5" s="8"/>
      <c r="W5" s="8"/>
      <c r="X5" s="10"/>
      <c r="Y5" s="10"/>
      <c r="Z5" s="10"/>
      <c r="AA5"/>
    </row>
    <row r="6" spans="1:27" ht="16.5" customHeight="1" thickBot="1">
      <c r="A6"/>
      <c r="B6" s="8"/>
      <c r="C6" s="8"/>
      <c r="D6" s="8"/>
      <c r="E6" s="327" t="s">
        <v>19</v>
      </c>
      <c r="F6" s="328"/>
      <c r="G6" s="146">
        <v>1</v>
      </c>
      <c r="I6" s="11"/>
      <c r="J6" s="11"/>
      <c r="K6" s="11"/>
      <c r="L6" s="343" t="s">
        <v>19</v>
      </c>
      <c r="M6" s="344"/>
      <c r="N6" s="345"/>
      <c r="O6" s="146">
        <v>1</v>
      </c>
      <c r="P6" s="8"/>
      <c r="Q6" s="343" t="s">
        <v>19</v>
      </c>
      <c r="R6" s="344"/>
      <c r="S6" s="345"/>
      <c r="T6" s="146">
        <v>1</v>
      </c>
      <c r="U6" s="10"/>
      <c r="V6" s="327" t="s">
        <v>19</v>
      </c>
      <c r="W6" s="328"/>
      <c r="X6" s="329"/>
      <c r="Y6" s="146">
        <v>1</v>
      </c>
      <c r="Z6" s="10"/>
      <c r="AA6"/>
    </row>
    <row r="7" spans="1:27" ht="27" customHeight="1">
      <c r="A7" s="248" t="s">
        <v>26</v>
      </c>
      <c r="B7" s="255" t="s">
        <v>63</v>
      </c>
      <c r="C7" s="251" t="s">
        <v>52</v>
      </c>
      <c r="D7" s="231" t="s">
        <v>17</v>
      </c>
      <c r="E7" s="234" t="s">
        <v>42</v>
      </c>
      <c r="F7" s="235"/>
      <c r="G7" s="235"/>
      <c r="H7" s="235"/>
      <c r="I7" s="235"/>
      <c r="J7" s="235"/>
      <c r="K7" s="236"/>
      <c r="L7" s="234" t="s">
        <v>48</v>
      </c>
      <c r="M7" s="235"/>
      <c r="N7" s="235"/>
      <c r="O7" s="235"/>
      <c r="P7" s="236"/>
      <c r="Q7" s="234" t="s">
        <v>49</v>
      </c>
      <c r="R7" s="235"/>
      <c r="S7" s="235"/>
      <c r="T7" s="235"/>
      <c r="U7" s="236"/>
      <c r="V7" s="272" t="s">
        <v>47</v>
      </c>
      <c r="W7" s="273"/>
      <c r="X7" s="273"/>
      <c r="Y7" s="273"/>
      <c r="Z7" s="273"/>
      <c r="AA7" s="274"/>
    </row>
    <row r="8" spans="1:27" ht="13.5" customHeight="1">
      <c r="A8" s="249"/>
      <c r="B8" s="256"/>
      <c r="C8" s="252"/>
      <c r="D8" s="253"/>
      <c r="E8" s="317" t="s">
        <v>221</v>
      </c>
      <c r="F8" s="284" t="s">
        <v>43</v>
      </c>
      <c r="G8" s="320" t="s">
        <v>1</v>
      </c>
      <c r="H8" s="106"/>
      <c r="I8" s="307" t="s">
        <v>0</v>
      </c>
      <c r="J8" s="106"/>
      <c r="K8" s="147"/>
      <c r="L8" s="330" t="s">
        <v>1</v>
      </c>
      <c r="M8" s="106"/>
      <c r="N8" s="307" t="s">
        <v>0</v>
      </c>
      <c r="O8" s="106"/>
      <c r="P8" s="148"/>
      <c r="Q8" s="304" t="s">
        <v>1</v>
      </c>
      <c r="R8" s="106"/>
      <c r="S8" s="307" t="s">
        <v>0</v>
      </c>
      <c r="T8" s="106"/>
      <c r="U8" s="148"/>
      <c r="V8" s="337" t="s">
        <v>11</v>
      </c>
      <c r="W8" s="149"/>
      <c r="X8" s="150"/>
      <c r="Y8" s="334" t="s">
        <v>222</v>
      </c>
      <c r="Z8" s="335"/>
      <c r="AA8" s="336"/>
    </row>
    <row r="9" spans="1:27" ht="13.5" customHeight="1">
      <c r="A9" s="249"/>
      <c r="B9" s="256"/>
      <c r="C9" s="252"/>
      <c r="D9" s="253"/>
      <c r="E9" s="318"/>
      <c r="F9" s="285"/>
      <c r="G9" s="321"/>
      <c r="H9" s="107" t="s">
        <v>213</v>
      </c>
      <c r="I9" s="308"/>
      <c r="J9" s="107" t="s">
        <v>213</v>
      </c>
      <c r="K9" s="324" t="s">
        <v>223</v>
      </c>
      <c r="L9" s="331"/>
      <c r="M9" s="107" t="s">
        <v>224</v>
      </c>
      <c r="N9" s="308"/>
      <c r="O9" s="107" t="s">
        <v>224</v>
      </c>
      <c r="P9" s="333" t="s">
        <v>223</v>
      </c>
      <c r="Q9" s="305"/>
      <c r="R9" s="107" t="s">
        <v>224</v>
      </c>
      <c r="S9" s="308"/>
      <c r="T9" s="107" t="s">
        <v>224</v>
      </c>
      <c r="U9" s="340" t="s">
        <v>223</v>
      </c>
      <c r="V9" s="338"/>
      <c r="W9" s="107" t="s">
        <v>224</v>
      </c>
      <c r="X9" s="342" t="s">
        <v>223</v>
      </c>
      <c r="Y9" s="326" t="s">
        <v>44</v>
      </c>
      <c r="Z9" s="108"/>
      <c r="AA9" s="299" t="s">
        <v>223</v>
      </c>
    </row>
    <row r="10" spans="1:27" ht="13.5" customHeight="1">
      <c r="A10" s="249"/>
      <c r="B10" s="256"/>
      <c r="C10" s="252"/>
      <c r="D10" s="253"/>
      <c r="E10" s="318"/>
      <c r="F10" s="285"/>
      <c r="G10" s="321"/>
      <c r="H10" s="302" t="s">
        <v>45</v>
      </c>
      <c r="I10" s="308"/>
      <c r="J10" s="302" t="s">
        <v>45</v>
      </c>
      <c r="K10" s="324"/>
      <c r="L10" s="331"/>
      <c r="M10" s="302" t="s">
        <v>45</v>
      </c>
      <c r="N10" s="308"/>
      <c r="O10" s="302" t="s">
        <v>45</v>
      </c>
      <c r="P10" s="333"/>
      <c r="Q10" s="305"/>
      <c r="R10" s="302" t="s">
        <v>45</v>
      </c>
      <c r="S10" s="308"/>
      <c r="T10" s="302" t="s">
        <v>45</v>
      </c>
      <c r="U10" s="340"/>
      <c r="V10" s="338"/>
      <c r="W10" s="302" t="s">
        <v>46</v>
      </c>
      <c r="X10" s="340"/>
      <c r="Y10" s="324"/>
      <c r="Z10" s="151" t="s">
        <v>225</v>
      </c>
      <c r="AA10" s="300"/>
    </row>
    <row r="11" spans="1:27" ht="54.75" customHeight="1">
      <c r="A11" s="250"/>
      <c r="B11" s="257"/>
      <c r="C11" s="252"/>
      <c r="D11" s="254"/>
      <c r="E11" s="319"/>
      <c r="F11" s="286"/>
      <c r="G11" s="322"/>
      <c r="H11" s="303"/>
      <c r="I11" s="309"/>
      <c r="J11" s="303"/>
      <c r="K11" s="325"/>
      <c r="L11" s="332"/>
      <c r="M11" s="303"/>
      <c r="N11" s="309"/>
      <c r="O11" s="303"/>
      <c r="P11" s="226"/>
      <c r="Q11" s="306"/>
      <c r="R11" s="303"/>
      <c r="S11" s="309"/>
      <c r="T11" s="303"/>
      <c r="U11" s="341"/>
      <c r="V11" s="339"/>
      <c r="W11" s="303"/>
      <c r="X11" s="341"/>
      <c r="Y11" s="325"/>
      <c r="Z11" s="152" t="s">
        <v>226</v>
      </c>
      <c r="AA11" s="301"/>
    </row>
    <row r="12" spans="1:27" ht="14.25" customHeight="1">
      <c r="A12" s="118">
        <v>19</v>
      </c>
      <c r="B12" s="124">
        <v>201</v>
      </c>
      <c r="C12" s="109" t="s">
        <v>68</v>
      </c>
      <c r="D12" s="133" t="s">
        <v>69</v>
      </c>
      <c r="E12" s="169">
        <v>30</v>
      </c>
      <c r="F12" s="111" t="s">
        <v>194</v>
      </c>
      <c r="G12" s="177">
        <v>79</v>
      </c>
      <c r="H12" s="177">
        <v>44</v>
      </c>
      <c r="I12" s="177">
        <v>967</v>
      </c>
      <c r="J12" s="177">
        <v>204</v>
      </c>
      <c r="K12" s="75">
        <f>IF(G12=""," ",ROUND(J12/I12*100,1))</f>
        <v>21.1</v>
      </c>
      <c r="L12" s="176">
        <v>27</v>
      </c>
      <c r="M12" s="177">
        <v>20</v>
      </c>
      <c r="N12" s="177">
        <v>461</v>
      </c>
      <c r="O12" s="177">
        <v>73</v>
      </c>
      <c r="P12" s="77">
        <f>IF(L12=""," ",ROUND(O12/N12*100,1))</f>
        <v>15.8</v>
      </c>
      <c r="Q12" s="172">
        <v>6</v>
      </c>
      <c r="R12" s="163">
        <v>3</v>
      </c>
      <c r="S12" s="163">
        <v>55</v>
      </c>
      <c r="T12" s="163">
        <v>3</v>
      </c>
      <c r="U12" s="75">
        <f>IF(Q12=""," ",ROUND(T12/S12*100,1))</f>
        <v>5.5</v>
      </c>
      <c r="V12" s="168">
        <v>178</v>
      </c>
      <c r="W12" s="163">
        <v>7</v>
      </c>
      <c r="X12" s="78">
        <f>IF(V12=""," ",ROUND(W12/V12*100,1))</f>
        <v>3.9</v>
      </c>
      <c r="Y12" s="163">
        <v>90</v>
      </c>
      <c r="Z12" s="163">
        <v>1</v>
      </c>
      <c r="AA12" s="77">
        <f>IF(Y12=""," ",ROUND(Z12/Y12*100,1))</f>
        <v>1.1</v>
      </c>
    </row>
    <row r="13" spans="1:27" s="7" customFormat="1" ht="14.25" customHeight="1">
      <c r="A13" s="130">
        <v>19</v>
      </c>
      <c r="B13" s="132">
        <v>202</v>
      </c>
      <c r="C13" s="130" t="s">
        <v>68</v>
      </c>
      <c r="D13" s="133" t="s">
        <v>71</v>
      </c>
      <c r="E13" s="169"/>
      <c r="F13" s="111" t="s">
        <v>118</v>
      </c>
      <c r="G13" s="179" t="s">
        <v>118</v>
      </c>
      <c r="H13" s="179" t="s">
        <v>118</v>
      </c>
      <c r="I13" s="179" t="s">
        <v>118</v>
      </c>
      <c r="J13" s="179" t="s">
        <v>118</v>
      </c>
      <c r="K13" s="75" t="str">
        <f aca="true" t="shared" si="0" ref="K13:K39">IF(G13=""," ",ROUND(J13/I13*100,1))</f>
        <v> </v>
      </c>
      <c r="L13" s="178">
        <v>24</v>
      </c>
      <c r="M13" s="179">
        <v>19</v>
      </c>
      <c r="N13" s="179">
        <v>284</v>
      </c>
      <c r="O13" s="179">
        <v>69</v>
      </c>
      <c r="P13" s="77">
        <f>IF(L13=""," ",ROUND(O13/N13*100,1))</f>
        <v>24.3</v>
      </c>
      <c r="Q13" s="173">
        <v>6</v>
      </c>
      <c r="R13" s="165">
        <v>2</v>
      </c>
      <c r="S13" s="165">
        <v>48</v>
      </c>
      <c r="T13" s="165">
        <v>2</v>
      </c>
      <c r="U13" s="75">
        <f>IF(Q13=""," ",ROUND(T13/S13*100,1))</f>
        <v>4.2</v>
      </c>
      <c r="V13" s="170">
        <v>92</v>
      </c>
      <c r="W13" s="165">
        <v>6</v>
      </c>
      <c r="X13" s="78">
        <f>IF(V13=""," ",ROUND(W13/V13*100,1))</f>
        <v>6.5</v>
      </c>
      <c r="Y13" s="165">
        <v>55</v>
      </c>
      <c r="Z13" s="165">
        <v>2</v>
      </c>
      <c r="AA13" s="77">
        <f>IF(Y13=""," ",ROUND(Z13/Y13*100,1))</f>
        <v>3.6</v>
      </c>
    </row>
    <row r="14" spans="1:27" ht="14.25" customHeight="1">
      <c r="A14" s="118">
        <v>19</v>
      </c>
      <c r="B14" s="124">
        <v>204</v>
      </c>
      <c r="C14" s="109" t="s">
        <v>68</v>
      </c>
      <c r="D14" s="133" t="s">
        <v>73</v>
      </c>
      <c r="E14" s="169">
        <v>40</v>
      </c>
      <c r="F14" s="111" t="s">
        <v>202</v>
      </c>
      <c r="G14" s="177">
        <v>24</v>
      </c>
      <c r="H14" s="177">
        <v>19</v>
      </c>
      <c r="I14" s="177">
        <v>318</v>
      </c>
      <c r="J14" s="177">
        <v>74</v>
      </c>
      <c r="K14" s="75">
        <f t="shared" si="0"/>
        <v>23.3</v>
      </c>
      <c r="L14" s="176">
        <v>23</v>
      </c>
      <c r="M14" s="177">
        <v>18</v>
      </c>
      <c r="N14" s="177">
        <v>305</v>
      </c>
      <c r="O14" s="177">
        <v>69</v>
      </c>
      <c r="P14" s="77">
        <f aca="true" t="shared" si="1" ref="P14:P37">IF(L14=""," ",ROUND(O14/N14*100,1))</f>
        <v>22.6</v>
      </c>
      <c r="Q14" s="172">
        <v>5</v>
      </c>
      <c r="R14" s="163">
        <v>1</v>
      </c>
      <c r="S14" s="163">
        <v>35</v>
      </c>
      <c r="T14" s="163">
        <v>2</v>
      </c>
      <c r="U14" s="75">
        <f aca="true" t="shared" si="2" ref="U14:U37">IF(Q14=""," ",ROUND(T14/S14*100,1))</f>
        <v>5.7</v>
      </c>
      <c r="V14" s="168">
        <v>29</v>
      </c>
      <c r="W14" s="163">
        <v>1</v>
      </c>
      <c r="X14" s="78">
        <f aca="true" t="shared" si="3" ref="X14:X35">IF(V14=""," ",ROUND(W14/V14*100,1))</f>
        <v>3.4</v>
      </c>
      <c r="Y14" s="163">
        <v>22</v>
      </c>
      <c r="Z14" s="163">
        <v>0</v>
      </c>
      <c r="AA14" s="77">
        <f aca="true" t="shared" si="4" ref="AA14:AA39">IF(Y14=""," ",ROUND(Z14/Y14*100,1))</f>
        <v>0</v>
      </c>
    </row>
    <row r="15" spans="1:27" ht="14.25" customHeight="1">
      <c r="A15" s="118">
        <v>19</v>
      </c>
      <c r="B15" s="124">
        <v>205</v>
      </c>
      <c r="C15" s="109" t="s">
        <v>68</v>
      </c>
      <c r="D15" s="133" t="s">
        <v>75</v>
      </c>
      <c r="E15" s="169">
        <v>30</v>
      </c>
      <c r="F15" s="111" t="s">
        <v>203</v>
      </c>
      <c r="G15" s="177">
        <v>20</v>
      </c>
      <c r="H15" s="177">
        <v>16</v>
      </c>
      <c r="I15" s="177">
        <v>335</v>
      </c>
      <c r="J15" s="177">
        <v>66</v>
      </c>
      <c r="K15" s="75">
        <f t="shared" si="0"/>
        <v>19.7</v>
      </c>
      <c r="L15" s="176">
        <v>20</v>
      </c>
      <c r="M15" s="177">
        <v>16</v>
      </c>
      <c r="N15" s="177">
        <v>335</v>
      </c>
      <c r="O15" s="177">
        <v>66</v>
      </c>
      <c r="P15" s="77">
        <f t="shared" si="1"/>
        <v>19.7</v>
      </c>
      <c r="Q15" s="172">
        <v>6</v>
      </c>
      <c r="R15" s="163">
        <v>1</v>
      </c>
      <c r="S15" s="163">
        <v>54</v>
      </c>
      <c r="T15" s="163">
        <v>2</v>
      </c>
      <c r="U15" s="75">
        <f t="shared" si="2"/>
        <v>3.7</v>
      </c>
      <c r="V15" s="168">
        <v>61</v>
      </c>
      <c r="W15" s="163">
        <v>3</v>
      </c>
      <c r="X15" s="78">
        <f t="shared" si="3"/>
        <v>4.9</v>
      </c>
      <c r="Y15" s="163">
        <v>50</v>
      </c>
      <c r="Z15" s="163">
        <v>0</v>
      </c>
      <c r="AA15" s="77">
        <f t="shared" si="4"/>
        <v>0</v>
      </c>
    </row>
    <row r="16" spans="1:27" ht="14.25" customHeight="1">
      <c r="A16" s="118">
        <v>19</v>
      </c>
      <c r="B16" s="124">
        <v>206</v>
      </c>
      <c r="C16" s="109" t="s">
        <v>68</v>
      </c>
      <c r="D16" s="133" t="s">
        <v>77</v>
      </c>
      <c r="E16" s="169">
        <v>21</v>
      </c>
      <c r="F16" s="111" t="s">
        <v>204</v>
      </c>
      <c r="G16" s="177">
        <v>6</v>
      </c>
      <c r="H16" s="177">
        <v>1</v>
      </c>
      <c r="I16" s="177">
        <v>34</v>
      </c>
      <c r="J16" s="177">
        <v>1</v>
      </c>
      <c r="K16" s="75">
        <f t="shared" si="0"/>
        <v>2.9</v>
      </c>
      <c r="L16" s="176">
        <v>15</v>
      </c>
      <c r="M16" s="177">
        <v>10</v>
      </c>
      <c r="N16" s="177">
        <v>269</v>
      </c>
      <c r="O16" s="177">
        <v>38</v>
      </c>
      <c r="P16" s="77">
        <f t="shared" si="1"/>
        <v>14.1</v>
      </c>
      <c r="Q16" s="172">
        <v>5</v>
      </c>
      <c r="R16" s="163">
        <v>1</v>
      </c>
      <c r="S16" s="163">
        <v>34</v>
      </c>
      <c r="T16" s="163">
        <v>1</v>
      </c>
      <c r="U16" s="75">
        <f t="shared" si="2"/>
        <v>2.9</v>
      </c>
      <c r="V16" s="168">
        <v>52</v>
      </c>
      <c r="W16" s="163">
        <v>6</v>
      </c>
      <c r="X16" s="78">
        <f t="shared" si="3"/>
        <v>11.5</v>
      </c>
      <c r="Y16" s="163">
        <v>33</v>
      </c>
      <c r="Z16" s="163">
        <v>1</v>
      </c>
      <c r="AA16" s="77">
        <f t="shared" si="4"/>
        <v>3</v>
      </c>
    </row>
    <row r="17" spans="1:27" ht="14.25" customHeight="1">
      <c r="A17" s="118">
        <v>19</v>
      </c>
      <c r="B17" s="124">
        <v>207</v>
      </c>
      <c r="C17" s="109" t="s">
        <v>68</v>
      </c>
      <c r="D17" s="133" t="s">
        <v>78</v>
      </c>
      <c r="E17" s="169">
        <v>30</v>
      </c>
      <c r="F17" s="111" t="s">
        <v>252</v>
      </c>
      <c r="G17" s="177" t="s">
        <v>118</v>
      </c>
      <c r="H17" s="177" t="s">
        <v>118</v>
      </c>
      <c r="I17" s="177" t="s">
        <v>118</v>
      </c>
      <c r="J17" s="177" t="s">
        <v>118</v>
      </c>
      <c r="K17" s="75" t="str">
        <f>IF(G17=""," ",ROUND(J17/I17*100,1))</f>
        <v> </v>
      </c>
      <c r="L17" s="176">
        <v>25</v>
      </c>
      <c r="M17" s="177">
        <v>22</v>
      </c>
      <c r="N17" s="177">
        <v>649</v>
      </c>
      <c r="O17" s="177">
        <v>147</v>
      </c>
      <c r="P17" s="77">
        <f>IF(L17=""," ",ROUND(O17/N17*100,1))</f>
        <v>22.7</v>
      </c>
      <c r="Q17" s="172">
        <v>6</v>
      </c>
      <c r="R17" s="163">
        <v>1</v>
      </c>
      <c r="S17" s="163">
        <v>45</v>
      </c>
      <c r="T17" s="163">
        <v>3</v>
      </c>
      <c r="U17" s="75">
        <f>IF(Q17=""," ",ROUND(T17/S17*100,1))</f>
        <v>6.7</v>
      </c>
      <c r="V17" s="168">
        <v>55</v>
      </c>
      <c r="W17" s="163">
        <v>5</v>
      </c>
      <c r="X17" s="78">
        <f>IF(V17=""," ",ROUND(W17/V17*100,1))</f>
        <v>9.1</v>
      </c>
      <c r="Y17" s="163">
        <v>38</v>
      </c>
      <c r="Z17" s="163">
        <v>2</v>
      </c>
      <c r="AA17" s="77">
        <f>IF(Y17=""," ",ROUND(Z17/Y17*100,1))</f>
        <v>5.3</v>
      </c>
    </row>
    <row r="18" spans="1:27" ht="14.25" customHeight="1">
      <c r="A18" s="118">
        <v>19</v>
      </c>
      <c r="B18" s="124">
        <v>208</v>
      </c>
      <c r="C18" s="109" t="s">
        <v>68</v>
      </c>
      <c r="D18" s="133" t="s">
        <v>80</v>
      </c>
      <c r="E18" s="169">
        <v>40</v>
      </c>
      <c r="F18" s="111" t="s">
        <v>207</v>
      </c>
      <c r="G18" s="177">
        <v>57</v>
      </c>
      <c r="H18" s="177">
        <v>43</v>
      </c>
      <c r="I18" s="177">
        <v>879</v>
      </c>
      <c r="J18" s="177">
        <v>176</v>
      </c>
      <c r="K18" s="75">
        <f>IF(G18=""," ",ROUND(J18/I18*100,1))</f>
        <v>20</v>
      </c>
      <c r="L18" s="176">
        <v>32</v>
      </c>
      <c r="M18" s="177">
        <v>27</v>
      </c>
      <c r="N18" s="177">
        <v>474</v>
      </c>
      <c r="O18" s="177">
        <v>88</v>
      </c>
      <c r="P18" s="77">
        <f>IF(L18=""," ",ROUND(O18/N18*100,1))</f>
        <v>18.6</v>
      </c>
      <c r="Q18" s="172">
        <v>6</v>
      </c>
      <c r="R18" s="163">
        <v>3</v>
      </c>
      <c r="S18" s="163">
        <v>55</v>
      </c>
      <c r="T18" s="163">
        <v>5</v>
      </c>
      <c r="U18" s="75">
        <f>IF(Q18=""," ",ROUND(T18/S18*100,1))</f>
        <v>9.1</v>
      </c>
      <c r="V18" s="168">
        <v>101</v>
      </c>
      <c r="W18" s="163">
        <v>16</v>
      </c>
      <c r="X18" s="78">
        <f>IF(V18=""," ",ROUND(W18/V18*100,1))</f>
        <v>15.8</v>
      </c>
      <c r="Y18" s="163">
        <v>101</v>
      </c>
      <c r="Z18" s="163">
        <v>16</v>
      </c>
      <c r="AA18" s="77">
        <f>IF(Y18=""," ",ROUND(Z18/Y18*100,1))</f>
        <v>15.8</v>
      </c>
    </row>
    <row r="19" spans="1:27" ht="14.25" customHeight="1">
      <c r="A19" s="118">
        <v>19</v>
      </c>
      <c r="B19" s="124">
        <v>209</v>
      </c>
      <c r="C19" s="109" t="s">
        <v>68</v>
      </c>
      <c r="D19" s="133" t="s">
        <v>81</v>
      </c>
      <c r="E19" s="169" t="s">
        <v>118</v>
      </c>
      <c r="F19" s="111" t="s">
        <v>118</v>
      </c>
      <c r="G19" s="177" t="s">
        <v>118</v>
      </c>
      <c r="H19" s="177" t="s">
        <v>118</v>
      </c>
      <c r="I19" s="177" t="s">
        <v>118</v>
      </c>
      <c r="J19" s="177" t="s">
        <v>118</v>
      </c>
      <c r="K19" s="75" t="str">
        <f>IF(G19=""," ",ROUND(J19/I19*100,1))</f>
        <v> </v>
      </c>
      <c r="L19" s="176">
        <v>20</v>
      </c>
      <c r="M19" s="177">
        <v>15</v>
      </c>
      <c r="N19" s="177">
        <v>646</v>
      </c>
      <c r="O19" s="177">
        <v>147</v>
      </c>
      <c r="P19" s="77">
        <f>IF(L19=""," ",ROUND(O19/N19*100,1))</f>
        <v>22.8</v>
      </c>
      <c r="Q19" s="172">
        <v>6</v>
      </c>
      <c r="R19" s="163">
        <v>3</v>
      </c>
      <c r="S19" s="163">
        <v>65</v>
      </c>
      <c r="T19" s="163">
        <v>4</v>
      </c>
      <c r="U19" s="75">
        <f>IF(Q19=""," ",ROUND(T19/S19*100,1))</f>
        <v>6.2</v>
      </c>
      <c r="V19" s="168">
        <v>131</v>
      </c>
      <c r="W19" s="163">
        <v>36</v>
      </c>
      <c r="X19" s="78">
        <f>IF(V19=""," ",ROUND(W19/V19*100,1))</f>
        <v>27.5</v>
      </c>
      <c r="Y19" s="163">
        <v>74</v>
      </c>
      <c r="Z19" s="163">
        <v>10</v>
      </c>
      <c r="AA19" s="77">
        <f>IF(Y19=""," ",ROUND(Z19/Y19*100,1))</f>
        <v>13.5</v>
      </c>
    </row>
    <row r="20" spans="1:27" ht="14.25" customHeight="1">
      <c r="A20" s="118">
        <v>19</v>
      </c>
      <c r="B20" s="124">
        <v>210</v>
      </c>
      <c r="C20" s="109" t="s">
        <v>68</v>
      </c>
      <c r="D20" s="133" t="s">
        <v>83</v>
      </c>
      <c r="E20" s="169">
        <v>30</v>
      </c>
      <c r="F20" s="111" t="s">
        <v>191</v>
      </c>
      <c r="G20" s="177">
        <v>61</v>
      </c>
      <c r="H20" s="177">
        <v>46</v>
      </c>
      <c r="I20" s="177">
        <v>1773</v>
      </c>
      <c r="J20" s="177">
        <v>360</v>
      </c>
      <c r="K20" s="75">
        <f t="shared" si="0"/>
        <v>20.3</v>
      </c>
      <c r="L20" s="176">
        <v>22</v>
      </c>
      <c r="M20" s="177">
        <v>19</v>
      </c>
      <c r="N20" s="177">
        <v>552</v>
      </c>
      <c r="O20" s="177">
        <v>107</v>
      </c>
      <c r="P20" s="77">
        <f t="shared" si="1"/>
        <v>19.4</v>
      </c>
      <c r="Q20" s="172">
        <v>6</v>
      </c>
      <c r="R20" s="163">
        <v>3</v>
      </c>
      <c r="S20" s="163">
        <v>44</v>
      </c>
      <c r="T20" s="163">
        <v>5</v>
      </c>
      <c r="U20" s="75">
        <f t="shared" si="2"/>
        <v>11.4</v>
      </c>
      <c r="V20" s="168">
        <v>57</v>
      </c>
      <c r="W20" s="163">
        <v>14</v>
      </c>
      <c r="X20" s="79">
        <f t="shared" si="3"/>
        <v>24.6</v>
      </c>
      <c r="Y20" s="163">
        <v>45</v>
      </c>
      <c r="Z20" s="163">
        <v>3</v>
      </c>
      <c r="AA20" s="77">
        <f t="shared" si="4"/>
        <v>6.7</v>
      </c>
    </row>
    <row r="21" spans="1:27" ht="14.25" customHeight="1">
      <c r="A21" s="118">
        <v>19</v>
      </c>
      <c r="B21" s="124">
        <v>211</v>
      </c>
      <c r="C21" s="109" t="s">
        <v>68</v>
      </c>
      <c r="D21" s="133" t="s">
        <v>85</v>
      </c>
      <c r="E21" s="169">
        <v>22</v>
      </c>
      <c r="F21" s="111" t="s">
        <v>205</v>
      </c>
      <c r="G21" s="177"/>
      <c r="H21" s="177"/>
      <c r="I21" s="177"/>
      <c r="J21" s="177"/>
      <c r="K21" s="75" t="str">
        <f t="shared" si="0"/>
        <v> </v>
      </c>
      <c r="L21" s="176">
        <v>22</v>
      </c>
      <c r="M21" s="177">
        <v>16</v>
      </c>
      <c r="N21" s="177">
        <v>445</v>
      </c>
      <c r="O21" s="177">
        <v>137</v>
      </c>
      <c r="P21" s="77">
        <f t="shared" si="1"/>
        <v>30.8</v>
      </c>
      <c r="Q21" s="172">
        <v>6</v>
      </c>
      <c r="R21" s="163">
        <v>2</v>
      </c>
      <c r="S21" s="163">
        <v>55</v>
      </c>
      <c r="T21" s="163">
        <v>4</v>
      </c>
      <c r="U21" s="75">
        <f t="shared" si="2"/>
        <v>7.3</v>
      </c>
      <c r="V21" s="168">
        <v>75</v>
      </c>
      <c r="W21" s="163">
        <v>4</v>
      </c>
      <c r="X21" s="78">
        <f t="shared" si="3"/>
        <v>5.3</v>
      </c>
      <c r="Y21" s="163">
        <v>69</v>
      </c>
      <c r="Z21" s="163">
        <v>4</v>
      </c>
      <c r="AA21" s="77">
        <f t="shared" si="4"/>
        <v>5.8</v>
      </c>
    </row>
    <row r="22" spans="1:27" ht="14.25" customHeight="1">
      <c r="A22" s="118">
        <v>19</v>
      </c>
      <c r="B22" s="124">
        <v>212</v>
      </c>
      <c r="C22" s="109" t="s">
        <v>68</v>
      </c>
      <c r="D22" s="133" t="s">
        <v>87</v>
      </c>
      <c r="E22" s="169" t="s">
        <v>118</v>
      </c>
      <c r="F22" s="111" t="s">
        <v>118</v>
      </c>
      <c r="G22" s="177" t="s">
        <v>118</v>
      </c>
      <c r="H22" s="177" t="s">
        <v>118</v>
      </c>
      <c r="I22" s="177" t="s">
        <v>118</v>
      </c>
      <c r="J22" s="177" t="s">
        <v>118</v>
      </c>
      <c r="K22" s="75" t="str">
        <f t="shared" si="0"/>
        <v> </v>
      </c>
      <c r="L22" s="176">
        <v>7</v>
      </c>
      <c r="M22" s="177">
        <v>5</v>
      </c>
      <c r="N22" s="177">
        <v>140</v>
      </c>
      <c r="O22" s="177">
        <v>10</v>
      </c>
      <c r="P22" s="77">
        <f t="shared" si="1"/>
        <v>7.1</v>
      </c>
      <c r="Q22" s="172">
        <v>4</v>
      </c>
      <c r="R22" s="163">
        <v>0</v>
      </c>
      <c r="S22" s="163">
        <v>27</v>
      </c>
      <c r="T22" s="163">
        <v>0</v>
      </c>
      <c r="U22" s="75">
        <f t="shared" si="2"/>
        <v>0</v>
      </c>
      <c r="V22" s="168">
        <v>22</v>
      </c>
      <c r="W22" s="163">
        <v>0</v>
      </c>
      <c r="X22" s="78">
        <f t="shared" si="3"/>
        <v>0</v>
      </c>
      <c r="Y22" s="163">
        <v>22</v>
      </c>
      <c r="Z22" s="163">
        <v>0</v>
      </c>
      <c r="AA22" s="77">
        <f t="shared" si="4"/>
        <v>0</v>
      </c>
    </row>
    <row r="23" spans="1:27" ht="14.25" customHeight="1">
      <c r="A23" s="118">
        <v>19</v>
      </c>
      <c r="B23" s="124">
        <v>213</v>
      </c>
      <c r="C23" s="109" t="s">
        <v>68</v>
      </c>
      <c r="D23" s="133" t="s">
        <v>89</v>
      </c>
      <c r="E23" s="169" t="s">
        <v>118</v>
      </c>
      <c r="F23" s="111" t="s">
        <v>118</v>
      </c>
      <c r="G23" s="177" t="s">
        <v>118</v>
      </c>
      <c r="H23" s="177" t="s">
        <v>118</v>
      </c>
      <c r="I23" s="177" t="s">
        <v>118</v>
      </c>
      <c r="J23" s="177" t="s">
        <v>118</v>
      </c>
      <c r="K23" s="75" t="str">
        <f t="shared" si="0"/>
        <v> </v>
      </c>
      <c r="L23" s="176">
        <v>14</v>
      </c>
      <c r="M23" s="177">
        <v>11</v>
      </c>
      <c r="N23" s="177">
        <v>226</v>
      </c>
      <c r="O23" s="177">
        <v>69</v>
      </c>
      <c r="P23" s="77">
        <f t="shared" si="1"/>
        <v>30.5</v>
      </c>
      <c r="Q23" s="172">
        <v>6</v>
      </c>
      <c r="R23" s="163">
        <v>1</v>
      </c>
      <c r="S23" s="163">
        <v>54</v>
      </c>
      <c r="T23" s="163">
        <v>1</v>
      </c>
      <c r="U23" s="75">
        <f t="shared" si="2"/>
        <v>1.9</v>
      </c>
      <c r="V23" s="168">
        <v>33</v>
      </c>
      <c r="W23" s="163">
        <v>1</v>
      </c>
      <c r="X23" s="78">
        <f t="shared" si="3"/>
        <v>3</v>
      </c>
      <c r="Y23" s="163">
        <v>32</v>
      </c>
      <c r="Z23" s="163">
        <v>1</v>
      </c>
      <c r="AA23" s="77">
        <f t="shared" si="4"/>
        <v>3.1</v>
      </c>
    </row>
    <row r="24" spans="1:27" ht="14.25" customHeight="1">
      <c r="A24" s="118">
        <v>19</v>
      </c>
      <c r="B24" s="124">
        <v>214</v>
      </c>
      <c r="C24" s="109" t="s">
        <v>68</v>
      </c>
      <c r="D24" s="133" t="s">
        <v>91</v>
      </c>
      <c r="E24" s="169" t="s">
        <v>118</v>
      </c>
      <c r="F24" s="111" t="s">
        <v>118</v>
      </c>
      <c r="G24" s="177" t="s">
        <v>118</v>
      </c>
      <c r="H24" s="177" t="s">
        <v>118</v>
      </c>
      <c r="I24" s="177" t="s">
        <v>118</v>
      </c>
      <c r="J24" s="177" t="s">
        <v>118</v>
      </c>
      <c r="K24" s="75" t="str">
        <f t="shared" si="0"/>
        <v> </v>
      </c>
      <c r="L24" s="176">
        <v>15</v>
      </c>
      <c r="M24" s="177">
        <v>9</v>
      </c>
      <c r="N24" s="177">
        <v>192</v>
      </c>
      <c r="O24" s="177">
        <v>28</v>
      </c>
      <c r="P24" s="77">
        <f t="shared" si="1"/>
        <v>14.6</v>
      </c>
      <c r="Q24" s="172">
        <v>6</v>
      </c>
      <c r="R24" s="163">
        <v>2</v>
      </c>
      <c r="S24" s="163">
        <v>45</v>
      </c>
      <c r="T24" s="163">
        <v>2</v>
      </c>
      <c r="U24" s="75">
        <f t="shared" si="2"/>
        <v>4.4</v>
      </c>
      <c r="V24" s="168">
        <v>33</v>
      </c>
      <c r="W24" s="163">
        <v>0</v>
      </c>
      <c r="X24" s="78">
        <f t="shared" si="3"/>
        <v>0</v>
      </c>
      <c r="Y24" s="163">
        <v>33</v>
      </c>
      <c r="Z24" s="163">
        <v>0</v>
      </c>
      <c r="AA24" s="77">
        <f t="shared" si="4"/>
        <v>0</v>
      </c>
    </row>
    <row r="25" spans="1:27" ht="14.25" customHeight="1">
      <c r="A25" s="118">
        <v>19</v>
      </c>
      <c r="B25" s="124">
        <v>346</v>
      </c>
      <c r="C25" s="109" t="s">
        <v>68</v>
      </c>
      <c r="D25" s="133" t="s">
        <v>93</v>
      </c>
      <c r="E25" s="169">
        <v>17.5</v>
      </c>
      <c r="F25" s="111" t="s">
        <v>190</v>
      </c>
      <c r="G25" s="177">
        <v>27</v>
      </c>
      <c r="H25" s="177">
        <v>18</v>
      </c>
      <c r="I25" s="177">
        <v>318</v>
      </c>
      <c r="J25" s="177">
        <v>54</v>
      </c>
      <c r="K25" s="75">
        <f t="shared" si="0"/>
        <v>17</v>
      </c>
      <c r="L25" s="176">
        <v>21</v>
      </c>
      <c r="M25" s="177">
        <v>17</v>
      </c>
      <c r="N25" s="177">
        <v>279</v>
      </c>
      <c r="O25" s="177">
        <v>53</v>
      </c>
      <c r="P25" s="77">
        <f t="shared" si="1"/>
        <v>19</v>
      </c>
      <c r="Q25" s="172">
        <v>6</v>
      </c>
      <c r="R25" s="163">
        <v>1</v>
      </c>
      <c r="S25" s="163">
        <v>42</v>
      </c>
      <c r="T25" s="163">
        <v>1</v>
      </c>
      <c r="U25" s="75">
        <f t="shared" si="2"/>
        <v>2.4</v>
      </c>
      <c r="V25" s="168">
        <v>22</v>
      </c>
      <c r="W25" s="163">
        <v>2</v>
      </c>
      <c r="X25" s="78">
        <f t="shared" si="3"/>
        <v>9.1</v>
      </c>
      <c r="Y25" s="163">
        <v>22</v>
      </c>
      <c r="Z25" s="163">
        <v>2</v>
      </c>
      <c r="AA25" s="77">
        <f t="shared" si="4"/>
        <v>9.1</v>
      </c>
    </row>
    <row r="26" spans="1:27" ht="14.25" customHeight="1">
      <c r="A26" s="118">
        <v>19</v>
      </c>
      <c r="B26" s="124">
        <v>361</v>
      </c>
      <c r="C26" s="109" t="s">
        <v>68</v>
      </c>
      <c r="D26" s="133" t="s">
        <v>94</v>
      </c>
      <c r="E26" s="169" t="s">
        <v>118</v>
      </c>
      <c r="F26" s="111" t="s">
        <v>118</v>
      </c>
      <c r="G26" s="177" t="s">
        <v>118</v>
      </c>
      <c r="H26" s="177" t="s">
        <v>118</v>
      </c>
      <c r="I26" s="177" t="s">
        <v>118</v>
      </c>
      <c r="J26" s="177" t="s">
        <v>118</v>
      </c>
      <c r="K26" s="75" t="str">
        <f t="shared" si="0"/>
        <v> </v>
      </c>
      <c r="L26" s="176">
        <v>18</v>
      </c>
      <c r="M26" s="177">
        <v>12</v>
      </c>
      <c r="N26" s="177">
        <v>222</v>
      </c>
      <c r="O26" s="177">
        <v>29</v>
      </c>
      <c r="P26" s="77">
        <f t="shared" si="1"/>
        <v>13.1</v>
      </c>
      <c r="Q26" s="172">
        <v>6</v>
      </c>
      <c r="R26" s="163">
        <v>2</v>
      </c>
      <c r="S26" s="163">
        <v>31</v>
      </c>
      <c r="T26" s="163">
        <v>2</v>
      </c>
      <c r="U26" s="75">
        <f t="shared" si="2"/>
        <v>6.5</v>
      </c>
      <c r="V26" s="168">
        <v>16</v>
      </c>
      <c r="W26" s="163">
        <v>1</v>
      </c>
      <c r="X26" s="78">
        <f t="shared" si="3"/>
        <v>6.3</v>
      </c>
      <c r="Y26" s="163">
        <v>16</v>
      </c>
      <c r="Z26" s="163">
        <v>1</v>
      </c>
      <c r="AA26" s="77">
        <f t="shared" si="4"/>
        <v>6.3</v>
      </c>
    </row>
    <row r="27" spans="1:27" ht="14.25" customHeight="1">
      <c r="A27" s="118">
        <v>19</v>
      </c>
      <c r="B27" s="124">
        <v>362</v>
      </c>
      <c r="C27" s="109" t="s">
        <v>68</v>
      </c>
      <c r="D27" s="133" t="s">
        <v>96</v>
      </c>
      <c r="E27" s="169" t="s">
        <v>118</v>
      </c>
      <c r="F27" s="111" t="s">
        <v>118</v>
      </c>
      <c r="G27" s="177" t="s">
        <v>118</v>
      </c>
      <c r="H27" s="177" t="s">
        <v>118</v>
      </c>
      <c r="I27" s="177" t="s">
        <v>118</v>
      </c>
      <c r="J27" s="177" t="s">
        <v>118</v>
      </c>
      <c r="K27" s="75" t="str">
        <f t="shared" si="0"/>
        <v> </v>
      </c>
      <c r="L27" s="176">
        <v>16</v>
      </c>
      <c r="M27" s="177">
        <v>13</v>
      </c>
      <c r="N27" s="177">
        <v>179</v>
      </c>
      <c r="O27" s="177">
        <v>22</v>
      </c>
      <c r="P27" s="77">
        <f>IF(L27=""," ",ROUND(O27/N27*100,1))</f>
        <v>12.3</v>
      </c>
      <c r="Q27" s="172">
        <v>6</v>
      </c>
      <c r="R27" s="163">
        <v>3</v>
      </c>
      <c r="S27" s="163">
        <v>28</v>
      </c>
      <c r="T27" s="163">
        <v>5</v>
      </c>
      <c r="U27" s="75">
        <f t="shared" si="2"/>
        <v>17.9</v>
      </c>
      <c r="V27" s="168">
        <v>9</v>
      </c>
      <c r="W27" s="163">
        <v>1</v>
      </c>
      <c r="X27" s="78">
        <f t="shared" si="3"/>
        <v>11.1</v>
      </c>
      <c r="Y27" s="163">
        <v>9</v>
      </c>
      <c r="Z27" s="163">
        <v>1</v>
      </c>
      <c r="AA27" s="77">
        <f t="shared" si="4"/>
        <v>11.1</v>
      </c>
    </row>
    <row r="28" spans="1:27" ht="14.25" customHeight="1">
      <c r="A28" s="118">
        <v>19</v>
      </c>
      <c r="B28" s="124">
        <v>364</v>
      </c>
      <c r="C28" s="109" t="s">
        <v>68</v>
      </c>
      <c r="D28" s="133" t="s">
        <v>97</v>
      </c>
      <c r="E28" s="169" t="s">
        <v>118</v>
      </c>
      <c r="F28" s="111" t="s">
        <v>118</v>
      </c>
      <c r="G28" s="177" t="s">
        <v>118</v>
      </c>
      <c r="H28" s="177" t="s">
        <v>118</v>
      </c>
      <c r="I28" s="177" t="s">
        <v>118</v>
      </c>
      <c r="J28" s="177" t="s">
        <v>118</v>
      </c>
      <c r="K28" s="75" t="str">
        <f t="shared" si="0"/>
        <v> </v>
      </c>
      <c r="L28" s="176">
        <v>12</v>
      </c>
      <c r="M28" s="177">
        <v>3</v>
      </c>
      <c r="N28" s="177">
        <v>167</v>
      </c>
      <c r="O28" s="177">
        <v>5</v>
      </c>
      <c r="P28" s="77">
        <f t="shared" si="1"/>
        <v>3</v>
      </c>
      <c r="Q28" s="172">
        <v>6</v>
      </c>
      <c r="R28" s="163">
        <v>1</v>
      </c>
      <c r="S28" s="163">
        <v>27</v>
      </c>
      <c r="T28" s="163">
        <v>1</v>
      </c>
      <c r="U28" s="75">
        <f t="shared" si="2"/>
        <v>3.7</v>
      </c>
      <c r="V28" s="168">
        <v>18</v>
      </c>
      <c r="W28" s="163">
        <v>3</v>
      </c>
      <c r="X28" s="78">
        <f t="shared" si="3"/>
        <v>16.7</v>
      </c>
      <c r="Y28" s="163">
        <v>18</v>
      </c>
      <c r="Z28" s="163">
        <v>3</v>
      </c>
      <c r="AA28" s="77">
        <f t="shared" si="4"/>
        <v>16.7</v>
      </c>
    </row>
    <row r="29" spans="1:27" ht="14.25" customHeight="1">
      <c r="A29" s="118">
        <v>19</v>
      </c>
      <c r="B29" s="124">
        <v>365</v>
      </c>
      <c r="C29" s="109" t="s">
        <v>68</v>
      </c>
      <c r="D29" s="133" t="s">
        <v>98</v>
      </c>
      <c r="E29" s="169" t="s">
        <v>118</v>
      </c>
      <c r="F29" s="111" t="s">
        <v>118</v>
      </c>
      <c r="G29" s="177" t="s">
        <v>118</v>
      </c>
      <c r="H29" s="177" t="s">
        <v>118</v>
      </c>
      <c r="I29" s="177" t="s">
        <v>118</v>
      </c>
      <c r="J29" s="177" t="s">
        <v>118</v>
      </c>
      <c r="K29" s="75" t="str">
        <f t="shared" si="0"/>
        <v> </v>
      </c>
      <c r="L29" s="176">
        <v>8</v>
      </c>
      <c r="M29" s="177">
        <v>6</v>
      </c>
      <c r="N29" s="177">
        <v>124</v>
      </c>
      <c r="O29" s="177">
        <v>27</v>
      </c>
      <c r="P29" s="77">
        <f t="shared" si="1"/>
        <v>21.8</v>
      </c>
      <c r="Q29" s="172">
        <v>6</v>
      </c>
      <c r="R29" s="163">
        <v>0</v>
      </c>
      <c r="S29" s="163">
        <v>41</v>
      </c>
      <c r="T29" s="163">
        <v>0</v>
      </c>
      <c r="U29" s="75">
        <f t="shared" si="2"/>
        <v>0</v>
      </c>
      <c r="V29" s="168">
        <v>20</v>
      </c>
      <c r="W29" s="163">
        <v>1</v>
      </c>
      <c r="X29" s="78">
        <f t="shared" si="3"/>
        <v>5</v>
      </c>
      <c r="Y29" s="163">
        <v>20</v>
      </c>
      <c r="Z29" s="163">
        <v>1</v>
      </c>
      <c r="AA29" s="77">
        <f t="shared" si="4"/>
        <v>5</v>
      </c>
    </row>
    <row r="30" spans="1:27" ht="14.25" customHeight="1">
      <c r="A30" s="118">
        <v>19</v>
      </c>
      <c r="B30" s="124">
        <v>366</v>
      </c>
      <c r="C30" s="109" t="s">
        <v>68</v>
      </c>
      <c r="D30" s="133" t="s">
        <v>100</v>
      </c>
      <c r="E30" s="169">
        <v>40</v>
      </c>
      <c r="F30" s="111" t="s">
        <v>190</v>
      </c>
      <c r="G30" s="177">
        <v>19</v>
      </c>
      <c r="H30" s="177">
        <v>1</v>
      </c>
      <c r="I30" s="177">
        <v>206</v>
      </c>
      <c r="J30" s="177">
        <v>37</v>
      </c>
      <c r="K30" s="75">
        <f t="shared" si="0"/>
        <v>18</v>
      </c>
      <c r="L30" s="176">
        <v>13</v>
      </c>
      <c r="M30" s="177">
        <v>13</v>
      </c>
      <c r="N30" s="177">
        <v>169</v>
      </c>
      <c r="O30" s="177">
        <v>36</v>
      </c>
      <c r="P30" s="77">
        <f t="shared" si="1"/>
        <v>21.3</v>
      </c>
      <c r="Q30" s="172">
        <v>6</v>
      </c>
      <c r="R30" s="163">
        <v>1</v>
      </c>
      <c r="S30" s="163">
        <v>37</v>
      </c>
      <c r="T30" s="163">
        <v>1</v>
      </c>
      <c r="U30" s="75">
        <f t="shared" si="2"/>
        <v>2.7</v>
      </c>
      <c r="V30" s="168">
        <v>36</v>
      </c>
      <c r="W30" s="163">
        <v>1</v>
      </c>
      <c r="X30" s="78">
        <f t="shared" si="3"/>
        <v>2.8</v>
      </c>
      <c r="Y30" s="163">
        <v>36</v>
      </c>
      <c r="Z30" s="163">
        <v>1</v>
      </c>
      <c r="AA30" s="77">
        <f t="shared" si="4"/>
        <v>2.8</v>
      </c>
    </row>
    <row r="31" spans="1:27" ht="14.25" customHeight="1">
      <c r="A31" s="118">
        <v>19</v>
      </c>
      <c r="B31" s="124">
        <v>384</v>
      </c>
      <c r="C31" s="109" t="s">
        <v>68</v>
      </c>
      <c r="D31" s="133" t="s">
        <v>101</v>
      </c>
      <c r="E31" s="169" t="s">
        <v>118</v>
      </c>
      <c r="F31" s="111" t="s">
        <v>118</v>
      </c>
      <c r="G31" s="177" t="s">
        <v>118</v>
      </c>
      <c r="H31" s="177" t="s">
        <v>118</v>
      </c>
      <c r="I31" s="177" t="s">
        <v>118</v>
      </c>
      <c r="J31" s="177" t="s">
        <v>118</v>
      </c>
      <c r="K31" s="75" t="str">
        <f t="shared" si="0"/>
        <v> </v>
      </c>
      <c r="L31" s="176">
        <v>13</v>
      </c>
      <c r="M31" s="177">
        <v>9</v>
      </c>
      <c r="N31" s="177">
        <v>179</v>
      </c>
      <c r="O31" s="177">
        <v>25</v>
      </c>
      <c r="P31" s="77">
        <f t="shared" si="1"/>
        <v>14</v>
      </c>
      <c r="Q31" s="172">
        <v>6</v>
      </c>
      <c r="R31" s="163">
        <v>1</v>
      </c>
      <c r="S31" s="163">
        <v>32</v>
      </c>
      <c r="T31" s="163">
        <v>2</v>
      </c>
      <c r="U31" s="75">
        <f t="shared" si="2"/>
        <v>6.3</v>
      </c>
      <c r="V31" s="168">
        <v>16</v>
      </c>
      <c r="W31" s="163">
        <v>0</v>
      </c>
      <c r="X31" s="78">
        <f t="shared" si="3"/>
        <v>0</v>
      </c>
      <c r="Y31" s="163">
        <v>16</v>
      </c>
      <c r="Z31" s="163">
        <v>0</v>
      </c>
      <c r="AA31" s="77">
        <f t="shared" si="4"/>
        <v>0</v>
      </c>
    </row>
    <row r="32" spans="1:27" ht="14.25" customHeight="1">
      <c r="A32" s="118">
        <v>19</v>
      </c>
      <c r="B32" s="124">
        <v>422</v>
      </c>
      <c r="C32" s="109" t="s">
        <v>68</v>
      </c>
      <c r="D32" s="133" t="s">
        <v>102</v>
      </c>
      <c r="E32" s="169" t="s">
        <v>118</v>
      </c>
      <c r="F32" s="111" t="s">
        <v>118</v>
      </c>
      <c r="G32" s="177" t="s">
        <v>118</v>
      </c>
      <c r="H32" s="177" t="s">
        <v>118</v>
      </c>
      <c r="I32" s="177" t="s">
        <v>118</v>
      </c>
      <c r="J32" s="177" t="s">
        <v>118</v>
      </c>
      <c r="K32" s="75" t="str">
        <f t="shared" si="0"/>
        <v> </v>
      </c>
      <c r="L32" s="176">
        <v>9</v>
      </c>
      <c r="M32" s="177">
        <v>4</v>
      </c>
      <c r="N32" s="177">
        <v>97</v>
      </c>
      <c r="O32" s="177">
        <v>31</v>
      </c>
      <c r="P32" s="77">
        <f t="shared" si="1"/>
        <v>32</v>
      </c>
      <c r="Q32" s="172">
        <v>5</v>
      </c>
      <c r="R32" s="163">
        <v>1</v>
      </c>
      <c r="S32" s="163">
        <v>28</v>
      </c>
      <c r="T32" s="163">
        <v>1</v>
      </c>
      <c r="U32" s="75">
        <f t="shared" si="2"/>
        <v>3.6</v>
      </c>
      <c r="V32" s="168">
        <v>6</v>
      </c>
      <c r="W32" s="163">
        <v>0</v>
      </c>
      <c r="X32" s="78">
        <f t="shared" si="3"/>
        <v>0</v>
      </c>
      <c r="Y32" s="163">
        <v>5</v>
      </c>
      <c r="Z32" s="163">
        <v>0</v>
      </c>
      <c r="AA32" s="77">
        <f t="shared" si="4"/>
        <v>0</v>
      </c>
    </row>
    <row r="33" spans="1:27" ht="14.25" customHeight="1">
      <c r="A33" s="118">
        <v>19</v>
      </c>
      <c r="B33" s="124">
        <v>423</v>
      </c>
      <c r="C33" s="109" t="s">
        <v>68</v>
      </c>
      <c r="D33" s="133" t="s">
        <v>103</v>
      </c>
      <c r="E33" s="169" t="s">
        <v>118</v>
      </c>
      <c r="F33" s="111" t="s">
        <v>118</v>
      </c>
      <c r="G33" s="177" t="s">
        <v>118</v>
      </c>
      <c r="H33" s="177" t="s">
        <v>118</v>
      </c>
      <c r="I33" s="177" t="s">
        <v>118</v>
      </c>
      <c r="J33" s="177" t="s">
        <v>118</v>
      </c>
      <c r="K33" s="75" t="str">
        <f t="shared" si="0"/>
        <v> </v>
      </c>
      <c r="L33" s="176">
        <v>10</v>
      </c>
      <c r="M33" s="177">
        <v>8</v>
      </c>
      <c r="N33" s="177">
        <v>144</v>
      </c>
      <c r="O33" s="177">
        <v>17</v>
      </c>
      <c r="P33" s="77">
        <f t="shared" si="1"/>
        <v>11.8</v>
      </c>
      <c r="Q33" s="172">
        <v>6</v>
      </c>
      <c r="R33" s="163">
        <v>0</v>
      </c>
      <c r="S33" s="163">
        <v>30</v>
      </c>
      <c r="T33" s="163">
        <v>0</v>
      </c>
      <c r="U33" s="75">
        <f t="shared" si="2"/>
        <v>0</v>
      </c>
      <c r="V33" s="168">
        <v>9</v>
      </c>
      <c r="W33" s="163">
        <v>1</v>
      </c>
      <c r="X33" s="78">
        <f t="shared" si="3"/>
        <v>11.1</v>
      </c>
      <c r="Y33" s="163">
        <v>9</v>
      </c>
      <c r="Z33" s="163">
        <v>1</v>
      </c>
      <c r="AA33" s="77">
        <f t="shared" si="4"/>
        <v>11.1</v>
      </c>
    </row>
    <row r="34" spans="1:27" ht="14.25" customHeight="1">
      <c r="A34" s="118">
        <v>19</v>
      </c>
      <c r="B34" s="124">
        <v>424</v>
      </c>
      <c r="C34" s="109" t="s">
        <v>68</v>
      </c>
      <c r="D34" s="133" t="s">
        <v>104</v>
      </c>
      <c r="E34" s="169">
        <v>30</v>
      </c>
      <c r="F34" s="111" t="s">
        <v>208</v>
      </c>
      <c r="G34" s="177">
        <v>22</v>
      </c>
      <c r="H34" s="177">
        <v>9</v>
      </c>
      <c r="I34" s="177">
        <v>144</v>
      </c>
      <c r="J34" s="177">
        <v>25</v>
      </c>
      <c r="K34" s="75">
        <f t="shared" si="0"/>
        <v>17.4</v>
      </c>
      <c r="L34" s="176">
        <v>5</v>
      </c>
      <c r="M34" s="177">
        <v>1</v>
      </c>
      <c r="N34" s="177">
        <v>39</v>
      </c>
      <c r="O34" s="177">
        <v>3</v>
      </c>
      <c r="P34" s="77">
        <f t="shared" si="1"/>
        <v>7.7</v>
      </c>
      <c r="Q34" s="172">
        <v>6</v>
      </c>
      <c r="R34" s="163">
        <v>1</v>
      </c>
      <c r="S34" s="163">
        <v>39</v>
      </c>
      <c r="T34" s="163">
        <v>2</v>
      </c>
      <c r="U34" s="75">
        <f t="shared" si="2"/>
        <v>5.1</v>
      </c>
      <c r="V34" s="168">
        <v>18</v>
      </c>
      <c r="W34" s="163">
        <v>6</v>
      </c>
      <c r="X34" s="78">
        <f t="shared" si="3"/>
        <v>33.3</v>
      </c>
      <c r="Y34" s="163">
        <v>18</v>
      </c>
      <c r="Z34" s="163">
        <v>6</v>
      </c>
      <c r="AA34" s="77">
        <f t="shared" si="4"/>
        <v>33.3</v>
      </c>
    </row>
    <row r="35" spans="1:27" ht="14.25" customHeight="1">
      <c r="A35" s="118">
        <v>19</v>
      </c>
      <c r="B35" s="124">
        <v>425</v>
      </c>
      <c r="C35" s="109" t="s">
        <v>68</v>
      </c>
      <c r="D35" s="133" t="s">
        <v>105</v>
      </c>
      <c r="E35" s="169">
        <v>30</v>
      </c>
      <c r="F35" s="111" t="s">
        <v>193</v>
      </c>
      <c r="G35" s="177">
        <v>7</v>
      </c>
      <c r="H35" s="177">
        <v>3</v>
      </c>
      <c r="I35" s="177">
        <v>69</v>
      </c>
      <c r="J35" s="177">
        <v>19</v>
      </c>
      <c r="K35" s="75">
        <f t="shared" si="0"/>
        <v>27.5</v>
      </c>
      <c r="L35" s="176">
        <v>7</v>
      </c>
      <c r="M35" s="177">
        <v>3</v>
      </c>
      <c r="N35" s="177">
        <v>69</v>
      </c>
      <c r="O35" s="177">
        <v>19</v>
      </c>
      <c r="P35" s="77">
        <f t="shared" si="1"/>
        <v>27.5</v>
      </c>
      <c r="Q35" s="172">
        <v>6</v>
      </c>
      <c r="R35" s="163">
        <v>0</v>
      </c>
      <c r="S35" s="163">
        <v>31</v>
      </c>
      <c r="T35" s="163">
        <v>0</v>
      </c>
      <c r="U35" s="75">
        <f t="shared" si="2"/>
        <v>0</v>
      </c>
      <c r="V35" s="168">
        <v>19</v>
      </c>
      <c r="W35" s="163">
        <v>2</v>
      </c>
      <c r="X35" s="78">
        <f t="shared" si="3"/>
        <v>10.5</v>
      </c>
      <c r="Y35" s="163">
        <v>19</v>
      </c>
      <c r="Z35" s="163">
        <v>2</v>
      </c>
      <c r="AA35" s="77">
        <f t="shared" si="4"/>
        <v>10.5</v>
      </c>
    </row>
    <row r="36" spans="1:27" ht="14.25" customHeight="1">
      <c r="A36" s="118">
        <v>19</v>
      </c>
      <c r="B36" s="124">
        <v>429</v>
      </c>
      <c r="C36" s="109" t="s">
        <v>68</v>
      </c>
      <c r="D36" s="133" t="s">
        <v>106</v>
      </c>
      <c r="E36" s="169" t="s">
        <v>118</v>
      </c>
      <c r="F36" s="111" t="s">
        <v>118</v>
      </c>
      <c r="G36" s="177" t="s">
        <v>118</v>
      </c>
      <c r="H36" s="177" t="s">
        <v>118</v>
      </c>
      <c r="I36" s="177" t="s">
        <v>118</v>
      </c>
      <c r="J36" s="177" t="s">
        <v>118</v>
      </c>
      <c r="K36" s="75" t="str">
        <f t="shared" si="0"/>
        <v> </v>
      </c>
      <c r="L36" s="176">
        <v>6</v>
      </c>
      <c r="M36" s="177">
        <v>1</v>
      </c>
      <c r="N36" s="177">
        <v>79</v>
      </c>
      <c r="O36" s="177">
        <v>3</v>
      </c>
      <c r="P36" s="77">
        <f t="shared" si="1"/>
        <v>3.8</v>
      </c>
      <c r="Q36" s="172">
        <v>6</v>
      </c>
      <c r="R36" s="163">
        <v>0</v>
      </c>
      <c r="S36" s="163">
        <v>27</v>
      </c>
      <c r="T36" s="163">
        <v>0</v>
      </c>
      <c r="U36" s="75">
        <f t="shared" si="2"/>
        <v>0</v>
      </c>
      <c r="V36" s="168">
        <v>7</v>
      </c>
      <c r="W36" s="163">
        <v>0</v>
      </c>
      <c r="X36" s="78">
        <f>IF(V36=""," ",ROUND(W36/V36*100,1))</f>
        <v>0</v>
      </c>
      <c r="Y36" s="163">
        <v>7</v>
      </c>
      <c r="Z36" s="163">
        <v>0</v>
      </c>
      <c r="AA36" s="77">
        <f t="shared" si="4"/>
        <v>0</v>
      </c>
    </row>
    <row r="37" spans="1:27" ht="14.25" customHeight="1">
      <c r="A37" s="118">
        <v>19</v>
      </c>
      <c r="B37" s="124">
        <v>430</v>
      </c>
      <c r="C37" s="109" t="s">
        <v>68</v>
      </c>
      <c r="D37" s="112" t="s">
        <v>107</v>
      </c>
      <c r="E37" s="169" t="s">
        <v>118</v>
      </c>
      <c r="F37" s="111" t="s">
        <v>118</v>
      </c>
      <c r="G37" s="177" t="s">
        <v>118</v>
      </c>
      <c r="H37" s="177" t="s">
        <v>118</v>
      </c>
      <c r="I37" s="177" t="s">
        <v>118</v>
      </c>
      <c r="J37" s="177" t="s">
        <v>118</v>
      </c>
      <c r="K37" s="75" t="str">
        <f t="shared" si="0"/>
        <v> </v>
      </c>
      <c r="L37" s="176">
        <v>18</v>
      </c>
      <c r="M37" s="177">
        <v>10</v>
      </c>
      <c r="N37" s="177">
        <v>384</v>
      </c>
      <c r="O37" s="177">
        <v>45</v>
      </c>
      <c r="P37" s="77">
        <f t="shared" si="1"/>
        <v>11.7</v>
      </c>
      <c r="Q37" s="172">
        <v>6</v>
      </c>
      <c r="R37" s="163">
        <v>1</v>
      </c>
      <c r="S37" s="163">
        <v>45</v>
      </c>
      <c r="T37" s="163">
        <v>1</v>
      </c>
      <c r="U37" s="75">
        <f t="shared" si="2"/>
        <v>2.2</v>
      </c>
      <c r="V37" s="168">
        <v>22</v>
      </c>
      <c r="W37" s="163">
        <v>1</v>
      </c>
      <c r="X37" s="78">
        <f>IF(V37=""," ",ROUND(W37/V37*100,1))</f>
        <v>4.5</v>
      </c>
      <c r="Y37" s="163">
        <v>22</v>
      </c>
      <c r="Z37" s="163">
        <v>1</v>
      </c>
      <c r="AA37" s="77">
        <f t="shared" si="4"/>
        <v>4.5</v>
      </c>
    </row>
    <row r="38" spans="1:27" ht="14.25" customHeight="1">
      <c r="A38" s="118">
        <v>19</v>
      </c>
      <c r="B38" s="124">
        <v>442</v>
      </c>
      <c r="C38" s="109" t="s">
        <v>68</v>
      </c>
      <c r="D38" s="112" t="s">
        <v>109</v>
      </c>
      <c r="E38" s="169">
        <v>20</v>
      </c>
      <c r="F38" s="111" t="s">
        <v>192</v>
      </c>
      <c r="G38" s="177">
        <v>8</v>
      </c>
      <c r="H38" s="177">
        <v>5</v>
      </c>
      <c r="I38" s="177">
        <v>65</v>
      </c>
      <c r="J38" s="177">
        <v>17</v>
      </c>
      <c r="K38" s="75">
        <f t="shared" si="0"/>
        <v>26.2</v>
      </c>
      <c r="L38" s="176">
        <v>8</v>
      </c>
      <c r="M38" s="177">
        <v>5</v>
      </c>
      <c r="N38" s="177">
        <v>65</v>
      </c>
      <c r="O38" s="177">
        <v>17</v>
      </c>
      <c r="P38" s="77">
        <f>IF(L38=""," ",ROUND(O38/N38*100,1))</f>
        <v>26.2</v>
      </c>
      <c r="Q38" s="172">
        <v>5</v>
      </c>
      <c r="R38" s="163">
        <v>1</v>
      </c>
      <c r="S38" s="163">
        <v>21</v>
      </c>
      <c r="T38" s="163">
        <v>1</v>
      </c>
      <c r="U38" s="75">
        <f>IF(Q38=""," ",ROUND(T38/S38*100,1))</f>
        <v>4.8</v>
      </c>
      <c r="V38" s="168">
        <v>6</v>
      </c>
      <c r="W38" s="163">
        <v>0</v>
      </c>
      <c r="X38" s="78">
        <f>IF(V38=""," ",ROUND(W38/V38*100,1))</f>
        <v>0</v>
      </c>
      <c r="Y38" s="163">
        <v>6</v>
      </c>
      <c r="Z38" s="163">
        <v>0</v>
      </c>
      <c r="AA38" s="77">
        <f t="shared" si="4"/>
        <v>0</v>
      </c>
    </row>
    <row r="39" spans="1:27" ht="14.25" customHeight="1" thickBot="1">
      <c r="A39" s="125">
        <v>19</v>
      </c>
      <c r="B39" s="126">
        <v>443</v>
      </c>
      <c r="C39" s="127" t="s">
        <v>68</v>
      </c>
      <c r="D39" s="128" t="s">
        <v>111</v>
      </c>
      <c r="E39" s="58"/>
      <c r="F39" s="80"/>
      <c r="G39" s="80"/>
      <c r="H39" s="76"/>
      <c r="I39" s="80"/>
      <c r="J39" s="76"/>
      <c r="K39" s="75" t="str">
        <f t="shared" si="0"/>
        <v> </v>
      </c>
      <c r="L39" s="180">
        <v>12</v>
      </c>
      <c r="M39" s="177">
        <v>6</v>
      </c>
      <c r="N39" s="181">
        <v>129</v>
      </c>
      <c r="O39" s="177">
        <v>14</v>
      </c>
      <c r="P39" s="77">
        <f>IF(L39=""," ",ROUND(O39/N39*100,1))</f>
        <v>10.9</v>
      </c>
      <c r="Q39" s="174">
        <v>5</v>
      </c>
      <c r="R39" s="163">
        <v>2</v>
      </c>
      <c r="S39" s="175">
        <v>21</v>
      </c>
      <c r="T39" s="163">
        <v>2</v>
      </c>
      <c r="U39" s="75">
        <f>IF(Q39=""," ",ROUND(T39/S39*100,1))</f>
        <v>9.5</v>
      </c>
      <c r="V39" s="171">
        <v>7</v>
      </c>
      <c r="W39" s="163">
        <v>0</v>
      </c>
      <c r="X39" s="78">
        <f>IF(V39=""," ",ROUND(W39/V39*100,1))</f>
        <v>0</v>
      </c>
      <c r="Y39" s="163">
        <v>5</v>
      </c>
      <c r="Z39" s="163">
        <v>0</v>
      </c>
      <c r="AA39" s="77">
        <f t="shared" si="4"/>
        <v>0</v>
      </c>
    </row>
    <row r="40" spans="1:27" ht="21.75" customHeight="1" thickBot="1">
      <c r="A40" s="82"/>
      <c r="B40" s="83"/>
      <c r="C40" s="84"/>
      <c r="D40" s="85" t="s">
        <v>13</v>
      </c>
      <c r="E40" s="40"/>
      <c r="F40" s="68"/>
      <c r="G40" s="68"/>
      <c r="H40" s="68"/>
      <c r="I40" s="68"/>
      <c r="J40" s="68"/>
      <c r="K40" s="100"/>
      <c r="L40" s="86">
        <f>SUM(L12:L39)</f>
        <v>442</v>
      </c>
      <c r="M40" s="86">
        <f>SUM(M12:M39)</f>
        <v>318</v>
      </c>
      <c r="N40" s="86">
        <f>SUM(N12:N39)</f>
        <v>7303</v>
      </c>
      <c r="O40" s="86">
        <f>SUM(O12:O39)</f>
        <v>1394</v>
      </c>
      <c r="P40" s="96">
        <f>IF(L40=" "," ",ROUND(O40/N40*100,1))</f>
        <v>19.1</v>
      </c>
      <c r="Q40" s="86">
        <f>SUM(Q12:Q39)</f>
        <v>161</v>
      </c>
      <c r="R40" s="86">
        <f>SUM(R12:R39)</f>
        <v>38</v>
      </c>
      <c r="S40" s="86">
        <f>SUM(S12:S39)</f>
        <v>1096</v>
      </c>
      <c r="T40" s="86">
        <f>SUM(T12:T39)</f>
        <v>53</v>
      </c>
      <c r="U40" s="96">
        <f>IF(Q40=""," ",ROUND(T40/S40*100,1))</f>
        <v>4.8</v>
      </c>
      <c r="V40" s="87"/>
      <c r="W40" s="101"/>
      <c r="X40" s="98"/>
      <c r="Y40" s="101"/>
      <c r="Z40" s="101"/>
      <c r="AA40" s="102"/>
    </row>
    <row r="41" spans="1:28" ht="25.5" customHeight="1">
      <c r="A41" s="208"/>
      <c r="B41" s="210"/>
      <c r="C41" s="211"/>
      <c r="D41" s="212" t="s">
        <v>195</v>
      </c>
      <c r="E41" s="213"/>
      <c r="F41" s="214"/>
      <c r="G41" s="214"/>
      <c r="H41" s="214"/>
      <c r="I41" s="214"/>
      <c r="J41" s="214"/>
      <c r="K41" s="215"/>
      <c r="L41" s="216">
        <v>6</v>
      </c>
      <c r="M41" s="217">
        <v>6</v>
      </c>
      <c r="N41" s="217">
        <v>155</v>
      </c>
      <c r="O41" s="217">
        <v>59</v>
      </c>
      <c r="P41" s="218">
        <f>IF(L41=""," ",ROUND(O41/N41*100,1))</f>
        <v>38.1</v>
      </c>
      <c r="Q41" s="219"/>
      <c r="R41" s="220"/>
      <c r="S41" s="220"/>
      <c r="T41" s="220"/>
      <c r="U41" s="218" t="str">
        <f>IF(Q41=""," ",ROUND(T41/S41*100,1))</f>
        <v> </v>
      </c>
      <c r="V41" s="221"/>
      <c r="W41" s="214"/>
      <c r="X41" s="222"/>
      <c r="Y41" s="214"/>
      <c r="Z41" s="214"/>
      <c r="AA41" s="223"/>
      <c r="AB41" s="224"/>
    </row>
    <row r="42" spans="1:27" ht="25.5" customHeight="1">
      <c r="A42" s="88"/>
      <c r="B42" s="89"/>
      <c r="C42" s="90"/>
      <c r="D42" s="182" t="s">
        <v>206</v>
      </c>
      <c r="E42" s="91"/>
      <c r="F42" s="92"/>
      <c r="G42" s="92"/>
      <c r="H42" s="92"/>
      <c r="I42" s="92"/>
      <c r="J42" s="92"/>
      <c r="K42" s="99"/>
      <c r="L42" s="199">
        <v>1</v>
      </c>
      <c r="M42" s="200">
        <v>1</v>
      </c>
      <c r="N42" s="201">
        <v>5</v>
      </c>
      <c r="O42" s="200">
        <v>1</v>
      </c>
      <c r="P42" s="129">
        <f>IF(L42=""," ",ROUND(O42/N42*100,1))</f>
        <v>20</v>
      </c>
      <c r="Q42" s="202"/>
      <c r="R42" s="203"/>
      <c r="S42" s="204"/>
      <c r="T42" s="203"/>
      <c r="U42" s="129"/>
      <c r="V42" s="93"/>
      <c r="W42" s="92"/>
      <c r="X42" s="97"/>
      <c r="Y42" s="92"/>
      <c r="Z42" s="92"/>
      <c r="AA42" s="103"/>
    </row>
    <row r="43" spans="1:27" ht="25.5" customHeight="1">
      <c r="A43" s="88"/>
      <c r="B43" s="89"/>
      <c r="C43" s="90"/>
      <c r="D43" s="182" t="s">
        <v>196</v>
      </c>
      <c r="E43" s="91"/>
      <c r="F43" s="92"/>
      <c r="G43" s="92"/>
      <c r="H43" s="92"/>
      <c r="I43" s="92"/>
      <c r="J43" s="92"/>
      <c r="K43" s="99"/>
      <c r="L43" s="81">
        <v>4</v>
      </c>
      <c r="M43" s="76">
        <v>4</v>
      </c>
      <c r="N43" s="80">
        <v>39</v>
      </c>
      <c r="O43" s="76">
        <v>9</v>
      </c>
      <c r="P43" s="129">
        <f>IF(L43=""," ",ROUND(O43/N43*100,1))</f>
        <v>23.1</v>
      </c>
      <c r="Q43" s="57"/>
      <c r="R43" s="56"/>
      <c r="S43" s="59"/>
      <c r="T43" s="56"/>
      <c r="U43" s="129"/>
      <c r="V43" s="93"/>
      <c r="W43" s="92"/>
      <c r="X43" s="97"/>
      <c r="Y43" s="92"/>
      <c r="Z43" s="92"/>
      <c r="AA43" s="103"/>
    </row>
    <row r="44" spans="1:27" ht="16.5" customHeight="1">
      <c r="A44" s="88"/>
      <c r="B44" s="89"/>
      <c r="C44" s="90"/>
      <c r="D44" s="183" t="s">
        <v>197</v>
      </c>
      <c r="E44" s="91"/>
      <c r="F44" s="92"/>
      <c r="G44" s="92"/>
      <c r="H44" s="92"/>
      <c r="I44" s="92"/>
      <c r="J44" s="92"/>
      <c r="K44" s="99"/>
      <c r="L44" s="81">
        <v>1</v>
      </c>
      <c r="M44" s="76">
        <v>0</v>
      </c>
      <c r="N44" s="80">
        <v>12</v>
      </c>
      <c r="O44" s="76">
        <v>0</v>
      </c>
      <c r="P44" s="129">
        <f>IF(L44=""," ",ROUND(O44/N44*100,1))</f>
        <v>0</v>
      </c>
      <c r="Q44" s="57"/>
      <c r="R44" s="56"/>
      <c r="S44" s="59"/>
      <c r="T44" s="56"/>
      <c r="U44" s="129"/>
      <c r="V44" s="93"/>
      <c r="W44" s="92"/>
      <c r="X44" s="97"/>
      <c r="Y44" s="92"/>
      <c r="Z44" s="92"/>
      <c r="AA44" s="103"/>
    </row>
    <row r="45" spans="1:27" ht="17.25" customHeight="1" thickBot="1">
      <c r="A45" s="88"/>
      <c r="B45" s="89"/>
      <c r="C45" s="90"/>
      <c r="D45" s="183" t="s">
        <v>198</v>
      </c>
      <c r="E45" s="91"/>
      <c r="F45" s="92"/>
      <c r="G45" s="92"/>
      <c r="H45" s="92"/>
      <c r="I45" s="92"/>
      <c r="J45" s="92"/>
      <c r="K45" s="99"/>
      <c r="L45" s="81"/>
      <c r="M45" s="76"/>
      <c r="N45" s="80"/>
      <c r="O45" s="76"/>
      <c r="P45" s="129" t="str">
        <f>IF(L45=""," ",ROUND(O45/N45*100,1))</f>
        <v> </v>
      </c>
      <c r="Q45" s="196">
        <v>1</v>
      </c>
      <c r="R45" s="197">
        <v>0</v>
      </c>
      <c r="S45" s="198">
        <v>3</v>
      </c>
      <c r="T45" s="197">
        <v>0</v>
      </c>
      <c r="U45" s="129"/>
      <c r="V45" s="93"/>
      <c r="W45" s="92"/>
      <c r="X45" s="97"/>
      <c r="Y45" s="92"/>
      <c r="Z45" s="92"/>
      <c r="AA45" s="103"/>
    </row>
    <row r="46" spans="1:27" ht="20.25" customHeight="1" thickBot="1">
      <c r="A46" s="82"/>
      <c r="B46" s="83"/>
      <c r="C46" s="315" t="s">
        <v>12</v>
      </c>
      <c r="D46" s="323"/>
      <c r="E46" s="40"/>
      <c r="F46" s="68"/>
      <c r="G46" s="68"/>
      <c r="H46" s="68"/>
      <c r="I46" s="68"/>
      <c r="J46" s="68"/>
      <c r="K46" s="100"/>
      <c r="L46" s="86">
        <f>SUM(L41:L45)</f>
        <v>12</v>
      </c>
      <c r="M46" s="86">
        <f>SUM(M41:M45)</f>
        <v>11</v>
      </c>
      <c r="N46" s="86">
        <f>SUM(N41:N45)</f>
        <v>211</v>
      </c>
      <c r="O46" s="86">
        <f>SUM(O41:O45)</f>
        <v>69</v>
      </c>
      <c r="P46" s="96">
        <f>IF(L46=0,"",ROUND(O46/N46*100,1))</f>
        <v>32.7</v>
      </c>
      <c r="Q46" s="94">
        <f>SUM(Q41:Q45)</f>
        <v>1</v>
      </c>
      <c r="R46" s="94">
        <f>SUM(R41:R45)</f>
        <v>0</v>
      </c>
      <c r="S46" s="94">
        <f>SUM(S41:S45)</f>
        <v>3</v>
      </c>
      <c r="T46" s="94">
        <f>SUM(T41:T45)</f>
        <v>0</v>
      </c>
      <c r="U46" s="96">
        <f>IF(Q46=0," ",ROUND(T46/S46*100,1))</f>
        <v>0</v>
      </c>
      <c r="V46" s="87"/>
      <c r="W46" s="68"/>
      <c r="X46" s="98"/>
      <c r="Y46" s="68"/>
      <c r="Z46" s="68"/>
      <c r="AA46" s="104"/>
    </row>
    <row r="47" spans="1:27" ht="20.25" customHeight="1" thickBot="1">
      <c r="A47" s="82"/>
      <c r="B47" s="95"/>
      <c r="C47" s="315" t="s">
        <v>4</v>
      </c>
      <c r="D47" s="316"/>
      <c r="E47" s="40"/>
      <c r="F47" s="68"/>
      <c r="G47" s="71">
        <f>SUM(G12:G39)</f>
        <v>330</v>
      </c>
      <c r="H47" s="71">
        <f>SUM(H12:H39)</f>
        <v>205</v>
      </c>
      <c r="I47" s="71">
        <f>SUM(I12:I39)</f>
        <v>5108</v>
      </c>
      <c r="J47" s="71">
        <f>SUM(J12:J39)</f>
        <v>1033</v>
      </c>
      <c r="K47" s="96">
        <f>IF(G47=" "," ",ROUND(J47/I47*100,1))</f>
        <v>20.2</v>
      </c>
      <c r="L47" s="73">
        <f>L40+L46</f>
        <v>454</v>
      </c>
      <c r="M47" s="71">
        <f>M40+M46</f>
        <v>329</v>
      </c>
      <c r="N47" s="71">
        <f>N40+N46</f>
        <v>7514</v>
      </c>
      <c r="O47" s="71">
        <f>O40+O46</f>
        <v>1463</v>
      </c>
      <c r="P47" s="96">
        <f>IF(L47=""," ",ROUND(O47/N47*100,1))</f>
        <v>19.5</v>
      </c>
      <c r="Q47" s="73">
        <f>Q40+Q46</f>
        <v>162</v>
      </c>
      <c r="R47" s="71">
        <f>R40+R46</f>
        <v>38</v>
      </c>
      <c r="S47" s="71">
        <f>S40+S46</f>
        <v>1099</v>
      </c>
      <c r="T47" s="71">
        <f>T40+T46</f>
        <v>53</v>
      </c>
      <c r="U47" s="96">
        <f>IF(Q47=""," ",ROUND(T47/S47*100,1))</f>
        <v>4.8</v>
      </c>
      <c r="V47" s="70">
        <f>SUM(V12:V39)</f>
        <v>1150</v>
      </c>
      <c r="W47" s="71">
        <f>SUM(W12:W39)</f>
        <v>118</v>
      </c>
      <c r="X47" s="105">
        <f>IF(V47=""," ",ROUND(W47/V47*100,1))</f>
        <v>10.3</v>
      </c>
      <c r="Y47" s="73">
        <f>SUM(Y12:Y39)</f>
        <v>892</v>
      </c>
      <c r="Z47" s="71">
        <f>SUM(Z12:Z39)</f>
        <v>59</v>
      </c>
      <c r="AA47" s="96">
        <f>IF(Y47=0," ",ROUND(Z47/Y47*100,1))</f>
        <v>6.6</v>
      </c>
    </row>
  </sheetData>
  <sheetProtection/>
  <mergeCells count="42">
    <mergeCell ref="L6:N6"/>
    <mergeCell ref="L7:P7"/>
    <mergeCell ref="E6:F6"/>
    <mergeCell ref="Q6:S6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Y9:Y11"/>
    <mergeCell ref="A7:A11"/>
    <mergeCell ref="C7:C11"/>
    <mergeCell ref="D7:D11"/>
    <mergeCell ref="B7:B11"/>
    <mergeCell ref="C47:D47"/>
    <mergeCell ref="E7:K7"/>
    <mergeCell ref="I8:I11"/>
    <mergeCell ref="E8:E11"/>
    <mergeCell ref="G8:G11"/>
    <mergeCell ref="F8:F11"/>
    <mergeCell ref="C46:D46"/>
    <mergeCell ref="K9:K11"/>
    <mergeCell ref="Y2:AA2"/>
    <mergeCell ref="E4:F4"/>
    <mergeCell ref="H4:J4"/>
    <mergeCell ref="L4:N4"/>
    <mergeCell ref="P4:T4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</mergeCells>
  <conditionalFormatting sqref="T12:T39 W12:W39 R12:R39 O12:O39 M12:M39 J12:J39 H12:H39 Z12:Z39 T41:T45 R41:R45 O41:O45 M41:M45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39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47 U40 K47" evalError="1"/>
    <ignoredError sqref="X47 P47 P40" evalError="1" formula="1"/>
    <ignoredError sqref="U46 P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2009-12-21T11:54:32Z</cp:lastPrinted>
  <dcterms:created xsi:type="dcterms:W3CDTF">2002-01-07T10:53:07Z</dcterms:created>
  <dcterms:modified xsi:type="dcterms:W3CDTF">2009-12-21T11:56:31Z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1694604836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185953496</vt:i4>
  </property>
  <property fmtid="{D5CDD505-2E9C-101B-9397-08002B2CF9AE}" pid="7" name="_ReviewingToolsShownOnce">
    <vt:lpwstr/>
  </property>
</Properties>
</file>