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石川県４－１" sheetId="1" r:id="rId1"/>
    <sheet name="石川県４－２" sheetId="2" r:id="rId2"/>
    <sheet name="石川県４－３" sheetId="3" r:id="rId3"/>
    <sheet name="石川県４－４" sheetId="4" r:id="rId4"/>
  </sheets>
  <definedNames>
    <definedName name="_xlnm.Print_Titles" localSheetId="0">'石川県４－１'!$4:$7</definedName>
    <definedName name="_xlnm.Print_Titles" localSheetId="1">'石川県４－２'!$4:$7</definedName>
    <definedName name="_xlnm.Print_Titles" localSheetId="2">'石川県４－３'!$4:$7</definedName>
    <definedName name="_xlnm.Print_Titles" localSheetId="3">'石川県４－４'!$7:$11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<sst xmlns="http://schemas.openxmlformats.org/spreadsheetml/2006/main" count="403" uniqueCount="194">
  <si>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</si>
  <si>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</si>
  <si>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</si>
  <si>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</si>
  <si>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</si>
  <si>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</si>
  <si>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</si>
  <si>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</si>
  <si>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</si>
  <si>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</si>
  <si>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</si>
  <si>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</si>
  <si>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</si>
  <si>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</si>
  <si>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</si>
  <si>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</si>
  <si>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</si>
  <si>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</si>
  <si>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</si>
  <si>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</si>
  <si>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</si>
  <si>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</si>
  <si>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</si>
  <si>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</si>
  <si>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</si>
  <si>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</si>
  <si>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</si>
  <si>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</si>
  <si>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</si>
  <si>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</si>
  <si>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</si>
  <si>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</si>
  <si>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</si>
  <si>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</si>
  <si>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</si>
  <si>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</si>
  <si>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</si>
  <si>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</si>
  <si>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</si>
  <si>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</si>
  <si>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</si>
  <si>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</si>
  <si>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</si>
  <si>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</si>
  <si>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</si>
  <si>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</si>
  <si>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</si>
  <si>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</si>
  <si>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</si>
  <si>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</si>
  <si>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</si>
  <si>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</si>
  <si>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</si>
  <si>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</si>
  <si>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</si>
  <si>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</si>
  <si>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</si>
  <si>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</si>
  <si>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</si>
  <si>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</si>
  <si>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</si>
  <si>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</si>
  <si>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</si>
  <si>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</si>
  <si>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</si>
  <si>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</si>
  <si>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直　営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</si>
  <si>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</si>
  <si>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</si>
  <si>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</si>
  <si>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</si>
  <si>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</si>
  <si>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</si>
  <si>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</si>
  <si>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</si>
  <si>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</si>
  <si>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</si>
  <si>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</si>
  <si>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</si>
  <si>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</si>
  <si>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</si>
  <si>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</si>
  <si>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石川県</t>
  </si>
  <si>
    <t>志賀町</t>
  </si>
  <si>
    <t>宝達志水町</t>
  </si>
  <si>
    <t>中能登町</t>
  </si>
  <si>
    <t>穴水町</t>
  </si>
  <si>
    <t>能登町</t>
  </si>
  <si>
    <t>金沢市男女共同参画推進条例</t>
  </si>
  <si>
    <t>男女共同参画室</t>
  </si>
  <si>
    <t>金沢市男女共同参画推進行動計画</t>
  </si>
  <si>
    <t>金沢市女性センター</t>
  </si>
  <si>
    <t>920-0861</t>
  </si>
  <si>
    <t>金沢市三社町１－４４</t>
  </si>
  <si>
    <t>jyosei@city.kanazawa.lg.jp</t>
  </si>
  <si>
    <t>平成２４年度</t>
  </si>
  <si>
    <t>男女共同参画課</t>
  </si>
  <si>
    <t>七尾市男女共同参画推進条例</t>
  </si>
  <si>
    <t>男女共同参画推進プラン第一次プラン</t>
  </si>
  <si>
    <t>フォーラム七尾</t>
  </si>
  <si>
    <t>926-8611</t>
  </si>
  <si>
    <t>七尾市御祓町１番地</t>
  </si>
  <si>
    <t>男女共同参画都市宣言</t>
  </si>
  <si>
    <t>平成２２年度</t>
  </si>
  <si>
    <t>小松市男女共同参画基本条例</t>
  </si>
  <si>
    <t>こまつ男女共同参画基本プラン</t>
  </si>
  <si>
    <t>教育委員会事務局</t>
  </si>
  <si>
    <t>すず男女共同参画行動プラン（第２次）</t>
  </si>
  <si>
    <t>平成２３年度</t>
  </si>
  <si>
    <t>まちづくり課</t>
  </si>
  <si>
    <t>加賀市男女共同参画推進条例</t>
  </si>
  <si>
    <t>加賀市男女共同参画都市宣言</t>
  </si>
  <si>
    <t>男女共同参画室</t>
  </si>
  <si>
    <t>白山市男女共同参画推進条例</t>
  </si>
  <si>
    <t>男女共同参画行動計画　白山２１</t>
  </si>
  <si>
    <t>平成２９年３月</t>
  </si>
  <si>
    <t>生涯学習課</t>
  </si>
  <si>
    <t>志賀町男女共同参画推進条例</t>
  </si>
  <si>
    <t>志賀町男女共同参画行動計画</t>
  </si>
  <si>
    <t>企画課</t>
  </si>
  <si>
    <t>穴水町男女共同参画推進条例</t>
  </si>
  <si>
    <t>能登町男女共同参画プラン</t>
  </si>
  <si>
    <t>平成２２年度</t>
  </si>
  <si>
    <t>総務企画課</t>
  </si>
  <si>
    <t>野々市町男女共同参画推進条例</t>
  </si>
  <si>
    <t>野々市町男女共同参画プラン</t>
  </si>
  <si>
    <t>野々市町女性センター</t>
  </si>
  <si>
    <t>921-8805</t>
  </si>
  <si>
    <t>石川郡野々市町稲荷４丁目１５５番地</t>
  </si>
  <si>
    <t>かほく市男女共同参画推進条例</t>
  </si>
  <si>
    <t>かほく市男女共同参画行動計画</t>
  </si>
  <si>
    <t>総務課</t>
  </si>
  <si>
    <t>津幡町男女共同参画推進プラン</t>
  </si>
  <si>
    <t>輪島市男女共同参画推進条例</t>
  </si>
  <si>
    <t>男女共生社会を形成する輪島プラン</t>
  </si>
  <si>
    <t>羽咋市男女が共に輝く２１世紀のまちづくり条例</t>
  </si>
  <si>
    <t>羽咋市男女が共に輝くまちづくりプラン（第２次）</t>
  </si>
  <si>
    <t>平成２３年度</t>
  </si>
  <si>
    <t>内灘町男女共同参画まちづくり条例</t>
  </si>
  <si>
    <t>内灘町男女共同参画推進行動計画</t>
  </si>
  <si>
    <t>平成２８年度</t>
  </si>
  <si>
    <t>平成２５年度</t>
  </si>
  <si>
    <t>教育委員会</t>
  </si>
  <si>
    <t>輪島市女性センター</t>
  </si>
  <si>
    <t>928-0076</t>
  </si>
  <si>
    <t>輪島市石浦町８３番地１</t>
  </si>
  <si>
    <t>野々市町</t>
  </si>
  <si>
    <t>中能登町男女共同参画推進条例</t>
  </si>
  <si>
    <t>宝達志水町男女共同参画行動計画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</si>
  <si>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</si>
  <si>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を行う体制の有無
についての苦情の処理
男女共同参画関係施策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</si>
  <si>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</si>
  <si>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</si>
  <si>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</si>
  <si>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</si>
  <si>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</si>
  <si>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</si>
  <si>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</si>
  <si>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</si>
  <si>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</si>
  <si>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</si>
  <si>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</si>
  <si>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</si>
  <si>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</si>
  <si>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</si>
  <si>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</si>
  <si>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</si>
  <si>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その他：平成21年3月31日</t>
  </si>
  <si>
    <t>石川県</t>
  </si>
  <si>
    <t>平成15年4月～25年3月</t>
  </si>
  <si>
    <t>平成18年4月～23年3月</t>
  </si>
  <si>
    <t>平成11年9月～23年3月</t>
  </si>
  <si>
    <t>平成13年3月～23年3月</t>
  </si>
  <si>
    <t>平成19年4月～24年3月</t>
  </si>
  <si>
    <t>平成21年4月～26年3月</t>
  </si>
  <si>
    <t>平成18年4月～23年3月</t>
  </si>
  <si>
    <t>平成19年4月～29年3月</t>
  </si>
  <si>
    <t>平成14年4月～24年3月</t>
  </si>
  <si>
    <t>平成19年4月～29年3月</t>
  </si>
  <si>
    <t>平成20年4月～25年3月</t>
  </si>
  <si>
    <t>平成21年4月～24年3月</t>
  </si>
  <si>
    <t>加賀市男女共同参画行動計画
～ひびきあうあなたとわたし～男女共同参画プラン</t>
  </si>
  <si>
    <t>○</t>
  </si>
  <si>
    <t>(076)
246-0810</t>
  </si>
  <si>
    <t>(0768)
22-7620</t>
  </si>
  <si>
    <t>(0767)
52-5222</t>
  </si>
  <si>
    <t>(0767)
52-5239</t>
  </si>
  <si>
    <t>(076)
223-1265</t>
  </si>
  <si>
    <t>(076)
223-6299</t>
  </si>
  <si>
    <t>企画財政課</t>
  </si>
  <si>
    <t>生涯学習課（生涯学習センター）</t>
  </si>
  <si>
    <t>H12.10,1</t>
  </si>
  <si>
    <t>H18.12.28</t>
  </si>
  <si>
    <t>http://www.city.nanao.lg.jp/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</si>
</sst>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7" fontId="2" fillId="3" borderId="26" xfId="0" applyNumberFormat="1" applyFont="1" applyFill="1" applyBorder="1" applyAlignment="1">
      <alignment vertical="center"/>
    </xf>
    <xf numFmtId="187" fontId="2" fillId="3" borderId="27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8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2" borderId="30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8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188" fontId="2" fillId="3" borderId="32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6" fontId="2" fillId="2" borderId="20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2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2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189" fontId="2" fillId="3" borderId="37" xfId="0" applyNumberFormat="1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188" fontId="2" fillId="2" borderId="38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9" fontId="2" fillId="3" borderId="41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90" fontId="2" fillId="4" borderId="3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4" xfId="0" applyNumberFormat="1" applyFont="1" applyFill="1" applyBorder="1" applyAlignment="1">
      <alignment vertical="center"/>
    </xf>
    <xf numFmtId="189" fontId="2" fillId="0" borderId="45" xfId="0" applyNumberFormat="1" applyFont="1" applyFill="1" applyBorder="1" applyAlignment="1">
      <alignment vertical="center"/>
    </xf>
    <xf numFmtId="189" fontId="2" fillId="0" borderId="46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7" xfId="0" applyNumberFormat="1" applyFont="1" applyFill="1" applyBorder="1" applyAlignment="1">
      <alignment vertical="center"/>
    </xf>
    <xf numFmtId="179" fontId="2" fillId="0" borderId="48" xfId="0" applyNumberFormat="1" applyFont="1" applyFill="1" applyBorder="1" applyAlignment="1">
      <alignment vertical="center"/>
    </xf>
    <xf numFmtId="179" fontId="2" fillId="0" borderId="49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3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8" fontId="2" fillId="2" borderId="48" xfId="0" applyNumberFormat="1" applyFont="1" applyFill="1" applyBorder="1" applyAlignment="1">
      <alignment vertical="center"/>
    </xf>
    <xf numFmtId="188" fontId="2" fillId="2" borderId="49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57" fontId="2" fillId="2" borderId="7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188" fontId="2" fillId="2" borderId="54" xfId="0" applyNumberFormat="1" applyFont="1" applyFill="1" applyBorder="1" applyAlignment="1">
      <alignment vertical="center"/>
    </xf>
    <xf numFmtId="179" fontId="2" fillId="0" borderId="55" xfId="0" applyNumberFormat="1" applyFont="1" applyFill="1" applyBorder="1" applyAlignment="1">
      <alignment vertical="center"/>
    </xf>
    <xf numFmtId="188" fontId="2" fillId="2" borderId="56" xfId="0" applyNumberFormat="1" applyFont="1" applyFill="1" applyBorder="1" applyAlignment="1">
      <alignment vertical="center"/>
    </xf>
    <xf numFmtId="189" fontId="2" fillId="3" borderId="23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188" fontId="2" fillId="2" borderId="53" xfId="0" applyNumberFormat="1" applyFont="1" applyFill="1" applyBorder="1" applyAlignment="1">
      <alignment vertical="center"/>
    </xf>
    <xf numFmtId="189" fontId="2" fillId="0" borderId="57" xfId="0" applyNumberFormat="1" applyFont="1" applyFill="1" applyBorder="1" applyAlignment="1">
      <alignment vertical="center"/>
    </xf>
    <xf numFmtId="188" fontId="2" fillId="2" borderId="55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0" fontId="2" fillId="2" borderId="59" xfId="0" applyFont="1" applyFill="1" applyBorder="1" applyAlignment="1">
      <alignment vertical="distributed" textRotation="255"/>
    </xf>
    <xf numFmtId="0" fontId="2" fillId="2" borderId="41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2" fillId="2" borderId="61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186" fontId="2" fillId="2" borderId="8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8" xfId="16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187" fontId="2" fillId="0" borderId="7" xfId="0" applyNumberFormat="1" applyFont="1" applyBorder="1" applyAlignment="1">
      <alignment vertical="center"/>
    </xf>
    <xf numFmtId="187" fontId="2" fillId="0" borderId="3" xfId="0" applyNumberFormat="1" applyFont="1" applyBorder="1" applyAlignment="1">
      <alignment vertical="center"/>
    </xf>
    <xf numFmtId="187" fontId="2" fillId="2" borderId="20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6" fontId="2" fillId="2" borderId="62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7" fontId="2" fillId="2" borderId="62" xfId="0" applyNumberFormat="1" applyFont="1" applyFill="1" applyBorder="1" applyAlignment="1">
      <alignment vertical="center"/>
    </xf>
    <xf numFmtId="188" fontId="2" fillId="0" borderId="20" xfId="0" applyNumberFormat="1" applyFont="1" applyBorder="1" applyAlignment="1">
      <alignment/>
    </xf>
    <xf numFmtId="188" fontId="2" fillId="0" borderId="7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9" fontId="2" fillId="3" borderId="28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right"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30" xfId="0" applyNumberFormat="1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90" fontId="2" fillId="2" borderId="20" xfId="0" applyNumberFormat="1" applyFont="1" applyFill="1" applyBorder="1" applyAlignment="1">
      <alignment horizontal="center" vertical="center"/>
    </xf>
    <xf numFmtId="57" fontId="2" fillId="2" borderId="20" xfId="0" applyNumberFormat="1" applyFont="1" applyFill="1" applyBorder="1" applyAlignment="1">
      <alignment horizontal="center" vertical="center"/>
    </xf>
    <xf numFmtId="186" fontId="2" fillId="2" borderId="64" xfId="0" applyNumberFormat="1" applyFont="1" applyFill="1" applyBorder="1" applyAlignment="1">
      <alignment vertical="center"/>
    </xf>
    <xf numFmtId="186" fontId="2" fillId="2" borderId="65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66" xfId="0" applyFont="1" applyFill="1" applyBorder="1" applyAlignment="1">
      <alignment horizontal="center" vertical="distributed" textRotation="255" shrinkToFit="1"/>
    </xf>
    <xf numFmtId="0" fontId="2" fillId="0" borderId="33" xfId="0" applyFont="1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distributed" textRotation="255" shrinkToFit="1"/>
    </xf>
    <xf numFmtId="186" fontId="0" fillId="2" borderId="19" xfId="0" applyNumberFormat="1" applyFont="1" applyFill="1" applyBorder="1" applyAlignment="1">
      <alignment vertical="center"/>
    </xf>
    <xf numFmtId="190" fontId="2" fillId="2" borderId="3" xfId="0" applyNumberFormat="1" applyFont="1" applyFill="1" applyBorder="1" applyAlignment="1">
      <alignment vertical="center"/>
    </xf>
    <xf numFmtId="190" fontId="0" fillId="2" borderId="19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2" fillId="0" borderId="66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center" vertical="distributed" textRotation="255" shrinkToFit="1"/>
    </xf>
    <xf numFmtId="0" fontId="2" fillId="2" borderId="34" xfId="0" applyFont="1" applyFill="1" applyBorder="1" applyAlignment="1">
      <alignment horizontal="center" vertical="distributed" textRotation="255" shrinkToFi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distributed" textRotation="255"/>
    </xf>
    <xf numFmtId="0" fontId="0" fillId="0" borderId="41" xfId="0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2" fillId="2" borderId="69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2" fillId="2" borderId="6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distributed" textRotation="255"/>
    </xf>
    <xf numFmtId="0" fontId="2" fillId="2" borderId="59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5" fillId="0" borderId="31" xfId="0" applyFont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top" textRotation="255" wrapText="1"/>
    </xf>
    <xf numFmtId="0" fontId="4" fillId="2" borderId="76" xfId="0" applyFont="1" applyFill="1" applyBorder="1" applyAlignment="1">
      <alignment horizontal="center" vertical="top" textRotation="255" wrapText="1"/>
    </xf>
    <xf numFmtId="0" fontId="4" fillId="0" borderId="76" xfId="0" applyFont="1" applyBorder="1" applyAlignment="1">
      <alignment horizontal="center" vertical="top" textRotation="255" wrapText="1"/>
    </xf>
    <xf numFmtId="0" fontId="4" fillId="0" borderId="64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77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3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9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59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69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3" xfId="0" applyFont="1" applyFill="1" applyBorder="1" applyAlignment="1">
      <alignment horizontal="center" vertical="distributed" textRotation="255" shrinkToFit="1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58" fontId="11" fillId="0" borderId="80" xfId="0" applyNumberFormat="1" applyFont="1" applyBorder="1" applyAlignment="1">
      <alignment horizontal="center" vertical="center"/>
    </xf>
    <xf numFmtId="58" fontId="11" fillId="0" borderId="81" xfId="0" applyNumberFormat="1" applyFont="1" applyBorder="1" applyAlignment="1">
      <alignment horizontal="center" vertical="center"/>
    </xf>
    <xf numFmtId="58" fontId="11" fillId="0" borderId="79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2" borderId="61" xfId="0" applyFont="1" applyFill="1" applyBorder="1" applyAlignment="1">
      <alignment vertical="center" textRotation="255"/>
    </xf>
    <xf numFmtId="0" fontId="2" fillId="2" borderId="40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7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2" borderId="61" xfId="0" applyFont="1" applyFill="1" applyBorder="1" applyAlignment="1">
      <alignment vertical="center" textRotation="255" wrapText="1"/>
    </xf>
    <xf numFmtId="0" fontId="2" fillId="2" borderId="40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68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83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5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8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/>
    </xf>
    <xf numFmtId="0" fontId="2" fillId="2" borderId="74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yosei@city.kanazawa.lg.jp" TargetMode="External" /><Relationship Id="rId2" Type="http://schemas.openxmlformats.org/officeDocument/2006/relationships/hyperlink" Target="http://www.city.nanao.lg.jp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125" style="2" customWidth="1"/>
    <col min="5" max="5" width="15.625" style="2" customWidth="1"/>
    <col min="6" max="9" width="4.125" style="2" customWidth="1"/>
    <col min="10" max="10" width="28.625" style="2" customWidth="1"/>
    <col min="11" max="12" width="8.625" style="2" customWidth="1"/>
    <col min="13" max="13" width="4.625" style="2" customWidth="1"/>
    <col min="14" max="14" width="28.625" style="2" customWidth="1"/>
    <col min="15" max="15" width="19.125" style="2" customWidth="1"/>
    <col min="16" max="16" width="4.6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204" t="s">
        <v>168</v>
      </c>
      <c r="P2" s="205"/>
    </row>
    <row r="3" ht="9.75" customHeight="1" thickBot="1"/>
    <row r="4" spans="1:16" s="1" customFormat="1" ht="31.5" customHeight="1">
      <c r="A4" s="208" t="s">
        <v>26</v>
      </c>
      <c r="B4" s="212" t="s">
        <v>63</v>
      </c>
      <c r="C4" s="200" t="s">
        <v>52</v>
      </c>
      <c r="D4" s="198" t="s">
        <v>17</v>
      </c>
      <c r="E4" s="224" t="s">
        <v>53</v>
      </c>
      <c r="F4" s="234" t="s">
        <v>54</v>
      </c>
      <c r="G4" s="227" t="s">
        <v>55</v>
      </c>
      <c r="H4" s="230" t="s">
        <v>62</v>
      </c>
      <c r="I4" s="198" t="s">
        <v>56</v>
      </c>
      <c r="J4" s="217" t="s">
        <v>149</v>
      </c>
      <c r="K4" s="218"/>
      <c r="L4" s="218"/>
      <c r="M4" s="219"/>
      <c r="N4" s="217" t="s">
        <v>65</v>
      </c>
      <c r="O4" s="218"/>
      <c r="P4" s="219"/>
    </row>
    <row r="5" spans="1:16" s="15" customFormat="1" ht="18" customHeight="1">
      <c r="A5" s="209"/>
      <c r="B5" s="213"/>
      <c r="C5" s="197"/>
      <c r="D5" s="210"/>
      <c r="E5" s="225"/>
      <c r="F5" s="235"/>
      <c r="G5" s="228"/>
      <c r="H5" s="231"/>
      <c r="I5" s="215"/>
      <c r="J5" s="220" t="s">
        <v>8</v>
      </c>
      <c r="K5" s="233"/>
      <c r="L5" s="221"/>
      <c r="M5" s="14" t="s">
        <v>9</v>
      </c>
      <c r="N5" s="220" t="s">
        <v>10</v>
      </c>
      <c r="O5" s="221"/>
      <c r="P5" s="14" t="s">
        <v>9</v>
      </c>
    </row>
    <row r="6" spans="1:16" s="15" customFormat="1" ht="18" customHeight="1">
      <c r="A6" s="209"/>
      <c r="B6" s="213"/>
      <c r="C6" s="197"/>
      <c r="D6" s="210"/>
      <c r="E6" s="225"/>
      <c r="F6" s="235"/>
      <c r="G6" s="228"/>
      <c r="H6" s="231"/>
      <c r="I6" s="215"/>
      <c r="J6" s="33"/>
      <c r="K6" s="34"/>
      <c r="L6" s="35"/>
      <c r="M6" s="222" t="s">
        <v>58</v>
      </c>
      <c r="N6" s="18"/>
      <c r="O6" s="32"/>
      <c r="P6" s="222" t="s">
        <v>58</v>
      </c>
    </row>
    <row r="7" spans="1:16" s="1" customFormat="1" ht="51.75" customHeight="1">
      <c r="A7" s="199"/>
      <c r="B7" s="214"/>
      <c r="C7" s="197"/>
      <c r="D7" s="211"/>
      <c r="E7" s="226"/>
      <c r="F7" s="236"/>
      <c r="G7" s="229"/>
      <c r="H7" s="232"/>
      <c r="I7" s="216"/>
      <c r="J7" s="16" t="s">
        <v>57</v>
      </c>
      <c r="K7" s="17" t="s">
        <v>2</v>
      </c>
      <c r="L7" s="17" t="s">
        <v>3</v>
      </c>
      <c r="M7" s="223"/>
      <c r="N7" s="18" t="s">
        <v>59</v>
      </c>
      <c r="O7" s="19" t="s">
        <v>25</v>
      </c>
      <c r="P7" s="223"/>
    </row>
    <row r="8" spans="1:16" ht="16.5" customHeight="1">
      <c r="A8" s="42">
        <v>17</v>
      </c>
      <c r="B8" s="43">
        <v>201</v>
      </c>
      <c r="C8" s="44" t="s">
        <v>67</v>
      </c>
      <c r="D8" s="45" t="s">
        <v>68</v>
      </c>
      <c r="E8" s="44" t="s">
        <v>89</v>
      </c>
      <c r="F8" s="165">
        <v>1</v>
      </c>
      <c r="G8" s="166">
        <v>1</v>
      </c>
      <c r="H8" s="70">
        <v>1</v>
      </c>
      <c r="I8" s="166">
        <v>1</v>
      </c>
      <c r="J8" s="44" t="s">
        <v>88</v>
      </c>
      <c r="K8" s="129">
        <v>37244</v>
      </c>
      <c r="L8" s="129">
        <v>37347</v>
      </c>
      <c r="M8" s="202"/>
      <c r="N8" s="126" t="s">
        <v>90</v>
      </c>
      <c r="O8" s="127" t="s">
        <v>169</v>
      </c>
      <c r="P8" s="166"/>
    </row>
    <row r="9" spans="1:16" ht="30" customHeight="1">
      <c r="A9" s="42">
        <v>17</v>
      </c>
      <c r="B9" s="43">
        <v>202</v>
      </c>
      <c r="C9" s="44" t="s">
        <v>67</v>
      </c>
      <c r="D9" s="45" t="s">
        <v>69</v>
      </c>
      <c r="E9" s="44" t="s">
        <v>96</v>
      </c>
      <c r="F9" s="165">
        <v>1</v>
      </c>
      <c r="G9" s="166">
        <v>2</v>
      </c>
      <c r="H9" s="70">
        <v>1</v>
      </c>
      <c r="I9" s="166">
        <v>1</v>
      </c>
      <c r="J9" s="44" t="s">
        <v>97</v>
      </c>
      <c r="K9" s="129">
        <v>38261</v>
      </c>
      <c r="L9" s="129">
        <v>38261</v>
      </c>
      <c r="M9" s="202"/>
      <c r="N9" s="126" t="s">
        <v>98</v>
      </c>
      <c r="O9" s="127" t="s">
        <v>170</v>
      </c>
      <c r="P9" s="166"/>
    </row>
    <row r="10" spans="1:16" ht="16.5" customHeight="1">
      <c r="A10" s="42">
        <v>17</v>
      </c>
      <c r="B10" s="43">
        <v>203</v>
      </c>
      <c r="C10" s="44" t="s">
        <v>67</v>
      </c>
      <c r="D10" s="46" t="s">
        <v>70</v>
      </c>
      <c r="E10" s="44" t="s">
        <v>96</v>
      </c>
      <c r="F10" s="165">
        <v>1</v>
      </c>
      <c r="G10" s="166">
        <v>1</v>
      </c>
      <c r="H10" s="70">
        <v>1</v>
      </c>
      <c r="I10" s="166">
        <v>1</v>
      </c>
      <c r="J10" s="44" t="s">
        <v>104</v>
      </c>
      <c r="K10" s="129">
        <v>36794</v>
      </c>
      <c r="L10" s="131" t="s">
        <v>191</v>
      </c>
      <c r="M10" s="202"/>
      <c r="N10" s="126" t="s">
        <v>105</v>
      </c>
      <c r="O10" s="128" t="s">
        <v>171</v>
      </c>
      <c r="P10" s="166"/>
    </row>
    <row r="11" spans="1:16" ht="30" customHeight="1">
      <c r="A11" s="42">
        <v>17</v>
      </c>
      <c r="B11" s="43">
        <v>204</v>
      </c>
      <c r="C11" s="44" t="s">
        <v>67</v>
      </c>
      <c r="D11" s="46" t="s">
        <v>71</v>
      </c>
      <c r="E11" s="44" t="s">
        <v>116</v>
      </c>
      <c r="F11" s="165">
        <v>2</v>
      </c>
      <c r="G11" s="166">
        <v>2</v>
      </c>
      <c r="H11" s="70">
        <v>0</v>
      </c>
      <c r="I11" s="166">
        <v>1</v>
      </c>
      <c r="J11" s="44" t="s">
        <v>133</v>
      </c>
      <c r="K11" s="129">
        <v>39079</v>
      </c>
      <c r="L11" s="132" t="s">
        <v>192</v>
      </c>
      <c r="M11" s="202"/>
      <c r="N11" s="125" t="s">
        <v>134</v>
      </c>
      <c r="O11" s="128" t="s">
        <v>172</v>
      </c>
      <c r="P11" s="166"/>
    </row>
    <row r="12" spans="1:16" ht="30" customHeight="1">
      <c r="A12" s="42">
        <v>17</v>
      </c>
      <c r="B12" s="43">
        <v>205</v>
      </c>
      <c r="C12" s="44" t="s">
        <v>67</v>
      </c>
      <c r="D12" s="46" t="s">
        <v>72</v>
      </c>
      <c r="E12" s="44" t="s">
        <v>106</v>
      </c>
      <c r="F12" s="165">
        <v>2</v>
      </c>
      <c r="G12" s="166">
        <v>2</v>
      </c>
      <c r="H12" s="70">
        <v>0</v>
      </c>
      <c r="I12" s="166">
        <v>0</v>
      </c>
      <c r="J12" s="44"/>
      <c r="K12" s="128"/>
      <c r="L12" s="128"/>
      <c r="M12" s="202">
        <v>2</v>
      </c>
      <c r="N12" s="125" t="s">
        <v>107</v>
      </c>
      <c r="O12" s="128" t="s">
        <v>173</v>
      </c>
      <c r="P12" s="166"/>
    </row>
    <row r="13" spans="1:16" ht="45" customHeight="1">
      <c r="A13" s="42">
        <v>17</v>
      </c>
      <c r="B13" s="43">
        <v>206</v>
      </c>
      <c r="C13" s="44" t="s">
        <v>67</v>
      </c>
      <c r="D13" s="46" t="s">
        <v>73</v>
      </c>
      <c r="E13" s="44" t="s">
        <v>109</v>
      </c>
      <c r="F13" s="165">
        <v>1</v>
      </c>
      <c r="G13" s="166">
        <v>2</v>
      </c>
      <c r="H13" s="70">
        <v>1</v>
      </c>
      <c r="I13" s="166">
        <v>1</v>
      </c>
      <c r="J13" s="44" t="s">
        <v>110</v>
      </c>
      <c r="K13" s="129">
        <v>38626</v>
      </c>
      <c r="L13" s="129">
        <v>38626</v>
      </c>
      <c r="M13" s="202"/>
      <c r="N13" s="125" t="s">
        <v>181</v>
      </c>
      <c r="O13" s="128" t="s">
        <v>174</v>
      </c>
      <c r="P13" s="166"/>
    </row>
    <row r="14" spans="1:16" ht="30" customHeight="1">
      <c r="A14" s="42">
        <v>17</v>
      </c>
      <c r="B14" s="43">
        <v>207</v>
      </c>
      <c r="C14" s="44" t="s">
        <v>67</v>
      </c>
      <c r="D14" s="46" t="s">
        <v>74</v>
      </c>
      <c r="E14" s="44" t="s">
        <v>131</v>
      </c>
      <c r="F14" s="165">
        <v>1</v>
      </c>
      <c r="G14" s="166">
        <v>2</v>
      </c>
      <c r="H14" s="70">
        <v>0</v>
      </c>
      <c r="I14" s="166">
        <v>1</v>
      </c>
      <c r="J14" s="125" t="s">
        <v>135</v>
      </c>
      <c r="K14" s="129">
        <v>36977</v>
      </c>
      <c r="L14" s="129">
        <v>36982</v>
      </c>
      <c r="M14" s="202"/>
      <c r="N14" s="125" t="s">
        <v>136</v>
      </c>
      <c r="O14" s="128" t="s">
        <v>175</v>
      </c>
      <c r="P14" s="166"/>
    </row>
    <row r="15" spans="1:16" ht="15" customHeight="1">
      <c r="A15" s="42">
        <v>17</v>
      </c>
      <c r="B15" s="43">
        <v>209</v>
      </c>
      <c r="C15" s="44" t="s">
        <v>67</v>
      </c>
      <c r="D15" s="46" t="s">
        <v>75</v>
      </c>
      <c r="E15" s="44" t="s">
        <v>116</v>
      </c>
      <c r="F15" s="165">
        <v>2</v>
      </c>
      <c r="G15" s="166">
        <v>2</v>
      </c>
      <c r="H15" s="70">
        <v>0</v>
      </c>
      <c r="I15" s="166">
        <v>1</v>
      </c>
      <c r="J15" s="44" t="s">
        <v>129</v>
      </c>
      <c r="K15" s="129">
        <v>39069</v>
      </c>
      <c r="L15" s="129">
        <v>39173</v>
      </c>
      <c r="M15" s="202"/>
      <c r="N15" s="125" t="s">
        <v>130</v>
      </c>
      <c r="O15" s="128" t="s">
        <v>176</v>
      </c>
      <c r="P15" s="166"/>
    </row>
    <row r="16" spans="1:16" ht="15" customHeight="1">
      <c r="A16" s="42">
        <v>17</v>
      </c>
      <c r="B16" s="43">
        <v>210</v>
      </c>
      <c r="C16" s="44" t="s">
        <v>67</v>
      </c>
      <c r="D16" s="46" t="s">
        <v>76</v>
      </c>
      <c r="E16" s="44" t="s">
        <v>112</v>
      </c>
      <c r="F16" s="165">
        <v>1</v>
      </c>
      <c r="G16" s="166">
        <v>2</v>
      </c>
      <c r="H16" s="70">
        <v>1</v>
      </c>
      <c r="I16" s="166">
        <v>1</v>
      </c>
      <c r="J16" s="44" t="s">
        <v>113</v>
      </c>
      <c r="K16" s="129">
        <v>39526</v>
      </c>
      <c r="L16" s="129">
        <v>39539</v>
      </c>
      <c r="M16" s="202"/>
      <c r="N16" s="125" t="s">
        <v>114</v>
      </c>
      <c r="O16" s="128" t="s">
        <v>176</v>
      </c>
      <c r="P16" s="166"/>
    </row>
    <row r="17" spans="1:16" ht="15" customHeight="1">
      <c r="A17" s="42">
        <v>17</v>
      </c>
      <c r="B17" s="43">
        <v>211</v>
      </c>
      <c r="C17" s="44" t="s">
        <v>67</v>
      </c>
      <c r="D17" s="46" t="s">
        <v>77</v>
      </c>
      <c r="E17" s="44" t="s">
        <v>116</v>
      </c>
      <c r="F17" s="165">
        <v>2</v>
      </c>
      <c r="G17" s="166">
        <v>2</v>
      </c>
      <c r="H17" s="70">
        <v>0</v>
      </c>
      <c r="I17" s="166">
        <v>0</v>
      </c>
      <c r="J17" s="44"/>
      <c r="K17" s="128"/>
      <c r="L17" s="128"/>
      <c r="M17" s="202">
        <v>2</v>
      </c>
      <c r="N17" s="125"/>
      <c r="O17" s="128"/>
      <c r="P17" s="166">
        <v>1</v>
      </c>
    </row>
    <row r="18" spans="1:16" ht="15" customHeight="1">
      <c r="A18" s="42">
        <v>17</v>
      </c>
      <c r="B18" s="43">
        <v>324</v>
      </c>
      <c r="C18" s="44" t="s">
        <v>67</v>
      </c>
      <c r="D18" s="46" t="s">
        <v>78</v>
      </c>
      <c r="E18" s="44" t="s">
        <v>142</v>
      </c>
      <c r="F18" s="165">
        <v>2</v>
      </c>
      <c r="G18" s="166">
        <v>2</v>
      </c>
      <c r="H18" s="70">
        <v>0</v>
      </c>
      <c r="I18" s="166">
        <v>0</v>
      </c>
      <c r="J18" s="44"/>
      <c r="K18" s="128"/>
      <c r="L18" s="128"/>
      <c r="M18" s="202">
        <v>3</v>
      </c>
      <c r="N18" s="125"/>
      <c r="O18" s="128"/>
      <c r="P18" s="166">
        <v>1</v>
      </c>
    </row>
    <row r="19" spans="1:16" ht="15" customHeight="1">
      <c r="A19" s="42">
        <v>17</v>
      </c>
      <c r="B19" s="43">
        <v>344</v>
      </c>
      <c r="C19" s="44" t="s">
        <v>67</v>
      </c>
      <c r="D19" s="46" t="s">
        <v>79</v>
      </c>
      <c r="E19" s="44" t="s">
        <v>123</v>
      </c>
      <c r="F19" s="165">
        <v>1</v>
      </c>
      <c r="G19" s="166">
        <v>1</v>
      </c>
      <c r="H19" s="70">
        <v>1</v>
      </c>
      <c r="I19" s="166">
        <v>1</v>
      </c>
      <c r="J19" s="44" t="s">
        <v>124</v>
      </c>
      <c r="K19" s="129">
        <v>38068</v>
      </c>
      <c r="L19" s="129">
        <v>38078</v>
      </c>
      <c r="M19" s="202"/>
      <c r="N19" s="125" t="s">
        <v>125</v>
      </c>
      <c r="O19" s="128" t="s">
        <v>177</v>
      </c>
      <c r="P19" s="166"/>
    </row>
    <row r="20" spans="1:16" ht="15" customHeight="1">
      <c r="A20" s="42">
        <v>17</v>
      </c>
      <c r="B20" s="43">
        <v>361</v>
      </c>
      <c r="C20" s="44" t="s">
        <v>67</v>
      </c>
      <c r="D20" s="46" t="s">
        <v>80</v>
      </c>
      <c r="E20" s="44" t="s">
        <v>131</v>
      </c>
      <c r="F20" s="165">
        <v>1</v>
      </c>
      <c r="G20" s="166">
        <v>2</v>
      </c>
      <c r="H20" s="70">
        <v>0</v>
      </c>
      <c r="I20" s="166">
        <v>1</v>
      </c>
      <c r="J20" s="44"/>
      <c r="K20" s="128"/>
      <c r="L20" s="128"/>
      <c r="M20" s="202">
        <v>0</v>
      </c>
      <c r="N20" s="125" t="s">
        <v>132</v>
      </c>
      <c r="O20" s="128" t="s">
        <v>177</v>
      </c>
      <c r="P20" s="166"/>
    </row>
    <row r="21" spans="1:16" ht="30" customHeight="1">
      <c r="A21" s="42">
        <v>17</v>
      </c>
      <c r="B21" s="43">
        <v>365</v>
      </c>
      <c r="C21" s="44" t="s">
        <v>67</v>
      </c>
      <c r="D21" s="46" t="s">
        <v>81</v>
      </c>
      <c r="E21" s="44" t="s">
        <v>112</v>
      </c>
      <c r="F21" s="165">
        <v>2</v>
      </c>
      <c r="G21" s="166">
        <v>1</v>
      </c>
      <c r="H21" s="70">
        <v>1</v>
      </c>
      <c r="I21" s="166">
        <v>1</v>
      </c>
      <c r="J21" s="44" t="s">
        <v>138</v>
      </c>
      <c r="K21" s="129">
        <v>39442</v>
      </c>
      <c r="L21" s="129">
        <v>39539</v>
      </c>
      <c r="M21" s="202"/>
      <c r="N21" s="146" t="s">
        <v>139</v>
      </c>
      <c r="O21" s="128" t="s">
        <v>178</v>
      </c>
      <c r="P21" s="166"/>
    </row>
    <row r="22" spans="1:16" ht="24">
      <c r="A22" s="42">
        <v>17</v>
      </c>
      <c r="B22" s="43">
        <v>384</v>
      </c>
      <c r="C22" s="44" t="s">
        <v>82</v>
      </c>
      <c r="D22" s="46" t="s">
        <v>83</v>
      </c>
      <c r="E22" s="125" t="s">
        <v>190</v>
      </c>
      <c r="F22" s="165">
        <v>2</v>
      </c>
      <c r="G22" s="166">
        <v>2</v>
      </c>
      <c r="H22" s="70">
        <v>0</v>
      </c>
      <c r="I22" s="166">
        <v>1</v>
      </c>
      <c r="J22" s="44" t="s">
        <v>117</v>
      </c>
      <c r="K22" s="129">
        <v>38596</v>
      </c>
      <c r="L22" s="129">
        <v>38596</v>
      </c>
      <c r="M22" s="202"/>
      <c r="N22" s="125" t="s">
        <v>118</v>
      </c>
      <c r="O22" s="128" t="s">
        <v>179</v>
      </c>
      <c r="P22" s="166"/>
    </row>
    <row r="23" spans="1:16" ht="30" customHeight="1">
      <c r="A23" s="42">
        <v>17</v>
      </c>
      <c r="B23" s="43">
        <v>386</v>
      </c>
      <c r="C23" s="44" t="s">
        <v>67</v>
      </c>
      <c r="D23" s="46" t="s">
        <v>84</v>
      </c>
      <c r="E23" s="44" t="s">
        <v>189</v>
      </c>
      <c r="F23" s="165">
        <v>1</v>
      </c>
      <c r="G23" s="166">
        <v>2</v>
      </c>
      <c r="H23" s="70">
        <v>0</v>
      </c>
      <c r="I23" s="166">
        <v>1</v>
      </c>
      <c r="J23" s="44"/>
      <c r="K23" s="128"/>
      <c r="L23" s="49"/>
      <c r="M23" s="202">
        <v>0</v>
      </c>
      <c r="N23" s="125" t="s">
        <v>148</v>
      </c>
      <c r="O23" s="128" t="s">
        <v>180</v>
      </c>
      <c r="P23" s="166"/>
    </row>
    <row r="24" spans="1:16" ht="15" customHeight="1">
      <c r="A24" s="42">
        <v>17</v>
      </c>
      <c r="B24" s="43">
        <v>407</v>
      </c>
      <c r="C24" s="44" t="s">
        <v>67</v>
      </c>
      <c r="D24" s="46" t="s">
        <v>85</v>
      </c>
      <c r="E24" s="44" t="s">
        <v>119</v>
      </c>
      <c r="F24" s="165">
        <v>1</v>
      </c>
      <c r="G24" s="166">
        <v>2</v>
      </c>
      <c r="H24" s="70">
        <v>0</v>
      </c>
      <c r="I24" s="166">
        <v>1</v>
      </c>
      <c r="J24" s="44" t="s">
        <v>147</v>
      </c>
      <c r="K24" s="129">
        <v>39876</v>
      </c>
      <c r="L24" s="47">
        <v>39904</v>
      </c>
      <c r="M24" s="202"/>
      <c r="N24" s="125"/>
      <c r="O24" s="128"/>
      <c r="P24" s="166">
        <v>1</v>
      </c>
    </row>
    <row r="25" spans="1:16" ht="15" customHeight="1">
      <c r="A25" s="42">
        <v>17</v>
      </c>
      <c r="B25" s="43">
        <v>461</v>
      </c>
      <c r="C25" s="44" t="s">
        <v>67</v>
      </c>
      <c r="D25" s="46" t="s">
        <v>86</v>
      </c>
      <c r="E25" s="44" t="s">
        <v>106</v>
      </c>
      <c r="F25" s="165">
        <v>2</v>
      </c>
      <c r="G25" s="166">
        <v>2</v>
      </c>
      <c r="H25" s="70">
        <v>0</v>
      </c>
      <c r="I25" s="166">
        <v>0</v>
      </c>
      <c r="J25" s="44" t="s">
        <v>120</v>
      </c>
      <c r="K25" s="129">
        <v>39889</v>
      </c>
      <c r="L25" s="47">
        <v>39904</v>
      </c>
      <c r="M25" s="202"/>
      <c r="N25" s="125"/>
      <c r="O25" s="128"/>
      <c r="P25" s="166">
        <v>0</v>
      </c>
    </row>
    <row r="26" spans="1:16" ht="15" customHeight="1" thickBot="1">
      <c r="A26" s="42">
        <v>17</v>
      </c>
      <c r="B26" s="43">
        <v>463</v>
      </c>
      <c r="C26" s="44" t="s">
        <v>67</v>
      </c>
      <c r="D26" s="46" t="s">
        <v>87</v>
      </c>
      <c r="E26" s="44" t="s">
        <v>116</v>
      </c>
      <c r="F26" s="165">
        <v>2</v>
      </c>
      <c r="G26" s="166">
        <v>2</v>
      </c>
      <c r="H26" s="70">
        <v>0</v>
      </c>
      <c r="I26" s="166">
        <v>0</v>
      </c>
      <c r="J26" s="44"/>
      <c r="K26" s="49"/>
      <c r="L26" s="49"/>
      <c r="M26" s="202">
        <v>0</v>
      </c>
      <c r="N26" s="125" t="s">
        <v>121</v>
      </c>
      <c r="O26" s="128" t="s">
        <v>174</v>
      </c>
      <c r="P26" s="166"/>
    </row>
    <row r="27" spans="1:22" s="13" customFormat="1" ht="18.75" customHeight="1" thickBot="1">
      <c r="A27" s="37"/>
      <c r="B27" s="38"/>
      <c r="C27" s="206" t="s">
        <v>4</v>
      </c>
      <c r="D27" s="207"/>
      <c r="E27" s="39"/>
      <c r="F27" s="40"/>
      <c r="G27" s="41"/>
      <c r="H27" s="187">
        <f>SUM(H8:H26)</f>
        <v>7</v>
      </c>
      <c r="I27" s="188">
        <f>SUM(I8:I26)</f>
        <v>14</v>
      </c>
      <c r="J27" s="187">
        <f>COUNTA(J8:J26)</f>
        <v>13</v>
      </c>
      <c r="K27" s="189"/>
      <c r="L27" s="189"/>
      <c r="M27" s="203"/>
      <c r="N27" s="187">
        <f>COUNTA(N8:N26)</f>
        <v>15</v>
      </c>
      <c r="O27" s="190"/>
      <c r="P27" s="201"/>
      <c r="Q27" s="12"/>
      <c r="R27" s="12"/>
      <c r="S27" s="12"/>
      <c r="T27" s="12"/>
      <c r="U27" s="12"/>
      <c r="V27" s="12"/>
    </row>
    <row r="28" ht="18.75" customHeight="1"/>
  </sheetData>
  <mergeCells count="17">
    <mergeCell ref="M6:M7"/>
    <mergeCell ref="P6:P7"/>
    <mergeCell ref="E4:E7"/>
    <mergeCell ref="G4:G7"/>
    <mergeCell ref="H4:H7"/>
    <mergeCell ref="J5:L5"/>
    <mergeCell ref="F4:F7"/>
    <mergeCell ref="O2:P2"/>
    <mergeCell ref="C27:D27"/>
    <mergeCell ref="A4:A7"/>
    <mergeCell ref="C4:C7"/>
    <mergeCell ref="D4:D7"/>
    <mergeCell ref="B4:B7"/>
    <mergeCell ref="I4:I7"/>
    <mergeCell ref="J4:M4"/>
    <mergeCell ref="N4:P4"/>
    <mergeCell ref="N5:O5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SheetLayoutView="100" workbookViewId="0" topLeftCell="A1">
      <selection activeCell="K9" sqref="K9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8.00390625" style="2" customWidth="1"/>
    <col min="6" max="6" width="8.625" style="2" customWidth="1"/>
    <col min="7" max="7" width="8.125" style="2" customWidth="1"/>
    <col min="8" max="8" width="17.50390625" style="2" customWidth="1"/>
    <col min="9" max="10" width="8.625" style="2" customWidth="1"/>
    <col min="11" max="11" width="22.625" style="2" customWidth="1"/>
    <col min="12" max="20" width="4.125" style="2" customWidth="1"/>
    <col min="21" max="21" width="6.1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204" t="s">
        <v>168</v>
      </c>
      <c r="T2" s="237"/>
      <c r="U2" s="205"/>
    </row>
    <row r="3" ht="12.75" thickBot="1"/>
    <row r="4" spans="1:21" s="1" customFormat="1" ht="19.5" customHeight="1">
      <c r="A4" s="208" t="s">
        <v>26</v>
      </c>
      <c r="B4" s="212" t="s">
        <v>63</v>
      </c>
      <c r="C4" s="200" t="s">
        <v>52</v>
      </c>
      <c r="D4" s="198" t="s">
        <v>17</v>
      </c>
      <c r="E4" s="217" t="s">
        <v>64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9"/>
      <c r="U4" s="244" t="s">
        <v>150</v>
      </c>
    </row>
    <row r="5" spans="1:21" s="1" customFormat="1" ht="19.5" customHeight="1">
      <c r="A5" s="209"/>
      <c r="B5" s="213"/>
      <c r="C5" s="197"/>
      <c r="D5" s="210"/>
      <c r="E5" s="25"/>
      <c r="F5" s="23"/>
      <c r="G5" s="26"/>
      <c r="H5" s="26"/>
      <c r="I5" s="26"/>
      <c r="J5" s="26"/>
      <c r="K5" s="26"/>
      <c r="L5" s="220" t="s">
        <v>60</v>
      </c>
      <c r="M5" s="233"/>
      <c r="N5" s="233"/>
      <c r="O5" s="233"/>
      <c r="P5" s="233"/>
      <c r="Q5" s="233"/>
      <c r="R5" s="233"/>
      <c r="S5" s="233"/>
      <c r="T5" s="238"/>
      <c r="U5" s="245"/>
    </row>
    <row r="6" spans="1:21" s="1" customFormat="1" ht="19.5" customHeight="1">
      <c r="A6" s="209"/>
      <c r="B6" s="213"/>
      <c r="C6" s="197"/>
      <c r="D6" s="210"/>
      <c r="E6" s="248" t="s">
        <v>32</v>
      </c>
      <c r="F6" s="20"/>
      <c r="G6" s="239" t="s">
        <v>31</v>
      </c>
      <c r="H6" s="239"/>
      <c r="I6" s="239"/>
      <c r="J6" s="240"/>
      <c r="K6" s="240"/>
      <c r="L6" s="241" t="s">
        <v>37</v>
      </c>
      <c r="M6" s="242"/>
      <c r="N6" s="243"/>
      <c r="O6" s="240" t="s">
        <v>38</v>
      </c>
      <c r="P6" s="242"/>
      <c r="Q6" s="243"/>
      <c r="R6" s="240" t="s">
        <v>39</v>
      </c>
      <c r="S6" s="242"/>
      <c r="T6" s="250"/>
      <c r="U6" s="246"/>
    </row>
    <row r="7" spans="1:21" ht="60" customHeight="1">
      <c r="A7" s="199"/>
      <c r="B7" s="214"/>
      <c r="C7" s="197"/>
      <c r="D7" s="211"/>
      <c r="E7" s="249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61</v>
      </c>
      <c r="K7" s="24" t="s">
        <v>151</v>
      </c>
      <c r="L7" s="148" t="s">
        <v>66</v>
      </c>
      <c r="M7" s="149" t="s">
        <v>152</v>
      </c>
      <c r="N7" s="150" t="s">
        <v>33</v>
      </c>
      <c r="O7" s="151" t="s">
        <v>66</v>
      </c>
      <c r="P7" s="149" t="s">
        <v>152</v>
      </c>
      <c r="Q7" s="152" t="s">
        <v>33</v>
      </c>
      <c r="R7" s="150" t="s">
        <v>66</v>
      </c>
      <c r="S7" s="149" t="s">
        <v>152</v>
      </c>
      <c r="T7" s="150" t="s">
        <v>33</v>
      </c>
      <c r="U7" s="247"/>
    </row>
    <row r="8" spans="1:21" ht="30" customHeight="1">
      <c r="A8" s="42">
        <v>17</v>
      </c>
      <c r="B8" s="43">
        <v>201</v>
      </c>
      <c r="C8" s="44" t="s">
        <v>67</v>
      </c>
      <c r="D8" s="45" t="s">
        <v>68</v>
      </c>
      <c r="E8" s="48" t="s">
        <v>91</v>
      </c>
      <c r="F8" s="49"/>
      <c r="G8" s="49" t="s">
        <v>92</v>
      </c>
      <c r="H8" s="128" t="s">
        <v>93</v>
      </c>
      <c r="I8" s="128" t="s">
        <v>187</v>
      </c>
      <c r="J8" s="130" t="s">
        <v>188</v>
      </c>
      <c r="K8" s="171" t="s">
        <v>94</v>
      </c>
      <c r="L8" s="167" t="s">
        <v>182</v>
      </c>
      <c r="M8" s="168"/>
      <c r="N8" s="168"/>
      <c r="O8" s="19" t="s">
        <v>182</v>
      </c>
      <c r="P8" s="168"/>
      <c r="Q8" s="168"/>
      <c r="R8" s="168"/>
      <c r="S8" s="168"/>
      <c r="T8" s="169"/>
      <c r="U8" s="195">
        <v>1</v>
      </c>
    </row>
    <row r="9" spans="1:21" ht="30" customHeight="1">
      <c r="A9" s="42">
        <v>17</v>
      </c>
      <c r="B9" s="43">
        <v>202</v>
      </c>
      <c r="C9" s="44" t="s">
        <v>67</v>
      </c>
      <c r="D9" s="45" t="s">
        <v>69</v>
      </c>
      <c r="E9" s="48" t="s">
        <v>99</v>
      </c>
      <c r="F9" s="128"/>
      <c r="G9" s="49" t="s">
        <v>100</v>
      </c>
      <c r="H9" s="128" t="s">
        <v>101</v>
      </c>
      <c r="I9" s="128" t="s">
        <v>185</v>
      </c>
      <c r="J9" s="130" t="s">
        <v>186</v>
      </c>
      <c r="K9" s="171" t="s">
        <v>193</v>
      </c>
      <c r="L9" s="167" t="s">
        <v>182</v>
      </c>
      <c r="M9" s="168"/>
      <c r="N9" s="168"/>
      <c r="O9" s="19" t="s">
        <v>182</v>
      </c>
      <c r="P9" s="168"/>
      <c r="Q9" s="168"/>
      <c r="R9" s="168"/>
      <c r="S9" s="168"/>
      <c r="T9" s="169"/>
      <c r="U9" s="195">
        <v>1</v>
      </c>
    </row>
    <row r="10" spans="1:21" ht="16.5" customHeight="1">
      <c r="A10" s="42">
        <v>17</v>
      </c>
      <c r="B10" s="43">
        <v>203</v>
      </c>
      <c r="C10" s="44" t="s">
        <v>67</v>
      </c>
      <c r="D10" s="46" t="s">
        <v>70</v>
      </c>
      <c r="E10" s="48"/>
      <c r="F10" s="49"/>
      <c r="G10" s="49"/>
      <c r="H10" s="128"/>
      <c r="I10" s="128"/>
      <c r="J10" s="46"/>
      <c r="K10" s="46"/>
      <c r="L10" s="170"/>
      <c r="M10" s="168"/>
      <c r="N10" s="168"/>
      <c r="O10" s="168"/>
      <c r="P10" s="168"/>
      <c r="Q10" s="168"/>
      <c r="R10" s="168"/>
      <c r="S10" s="168"/>
      <c r="T10" s="169"/>
      <c r="U10" s="196">
        <v>0</v>
      </c>
    </row>
    <row r="11" spans="1:21" ht="30" customHeight="1">
      <c r="A11" s="42">
        <v>17</v>
      </c>
      <c r="B11" s="43">
        <v>204</v>
      </c>
      <c r="C11" s="44" t="s">
        <v>67</v>
      </c>
      <c r="D11" s="46" t="s">
        <v>71</v>
      </c>
      <c r="E11" s="48" t="s">
        <v>143</v>
      </c>
      <c r="F11" s="49"/>
      <c r="G11" s="49" t="s">
        <v>144</v>
      </c>
      <c r="H11" s="128" t="s">
        <v>145</v>
      </c>
      <c r="I11" s="128" t="s">
        <v>184</v>
      </c>
      <c r="J11" s="46"/>
      <c r="K11" s="46"/>
      <c r="L11" s="167" t="s">
        <v>182</v>
      </c>
      <c r="M11" s="168"/>
      <c r="N11" s="168"/>
      <c r="O11" s="168"/>
      <c r="P11" s="168"/>
      <c r="Q11" s="168"/>
      <c r="R11" s="168"/>
      <c r="S11" s="168"/>
      <c r="T11" s="169"/>
      <c r="U11" s="196">
        <v>1</v>
      </c>
    </row>
    <row r="12" spans="1:21" ht="15" customHeight="1">
      <c r="A12" s="42">
        <v>17</v>
      </c>
      <c r="B12" s="43">
        <v>205</v>
      </c>
      <c r="C12" s="44" t="s">
        <v>67</v>
      </c>
      <c r="D12" s="46" t="s">
        <v>72</v>
      </c>
      <c r="E12" s="48"/>
      <c r="F12" s="49"/>
      <c r="G12" s="49"/>
      <c r="H12" s="128"/>
      <c r="I12" s="128"/>
      <c r="J12" s="46"/>
      <c r="K12" s="46"/>
      <c r="L12" s="170"/>
      <c r="M12" s="168"/>
      <c r="N12" s="168"/>
      <c r="O12" s="168"/>
      <c r="P12" s="168"/>
      <c r="Q12" s="168"/>
      <c r="R12" s="168"/>
      <c r="S12" s="168"/>
      <c r="T12" s="169"/>
      <c r="U12" s="196">
        <v>0</v>
      </c>
    </row>
    <row r="13" spans="1:21" ht="15" customHeight="1">
      <c r="A13" s="42">
        <v>17</v>
      </c>
      <c r="B13" s="43">
        <v>206</v>
      </c>
      <c r="C13" s="44" t="s">
        <v>67</v>
      </c>
      <c r="D13" s="46" t="s">
        <v>73</v>
      </c>
      <c r="E13" s="48"/>
      <c r="F13" s="49"/>
      <c r="G13" s="49"/>
      <c r="H13" s="128"/>
      <c r="I13" s="128"/>
      <c r="J13" s="46"/>
      <c r="K13" s="46"/>
      <c r="L13" s="170"/>
      <c r="M13" s="168"/>
      <c r="N13" s="168"/>
      <c r="O13" s="168"/>
      <c r="P13" s="168"/>
      <c r="Q13" s="168"/>
      <c r="R13" s="168"/>
      <c r="S13" s="168"/>
      <c r="T13" s="169"/>
      <c r="U13" s="196">
        <v>1</v>
      </c>
    </row>
    <row r="14" spans="1:21" ht="15" customHeight="1">
      <c r="A14" s="42">
        <v>17</v>
      </c>
      <c r="B14" s="43">
        <v>207</v>
      </c>
      <c r="C14" s="44" t="s">
        <v>67</v>
      </c>
      <c r="D14" s="46" t="s">
        <v>74</v>
      </c>
      <c r="E14" s="48"/>
      <c r="F14" s="49"/>
      <c r="G14" s="49"/>
      <c r="H14" s="128"/>
      <c r="I14" s="128"/>
      <c r="J14" s="46"/>
      <c r="K14" s="46"/>
      <c r="L14" s="170"/>
      <c r="M14" s="168"/>
      <c r="N14" s="168"/>
      <c r="O14" s="168"/>
      <c r="P14" s="168"/>
      <c r="Q14" s="168"/>
      <c r="R14" s="168"/>
      <c r="S14" s="168"/>
      <c r="T14" s="169"/>
      <c r="U14" s="196">
        <v>0</v>
      </c>
    </row>
    <row r="15" spans="1:21" ht="15" customHeight="1">
      <c r="A15" s="42">
        <v>17</v>
      </c>
      <c r="B15" s="43">
        <v>209</v>
      </c>
      <c r="C15" s="44" t="s">
        <v>67</v>
      </c>
      <c r="D15" s="46" t="s">
        <v>75</v>
      </c>
      <c r="E15" s="48"/>
      <c r="F15" s="49"/>
      <c r="G15" s="49"/>
      <c r="H15" s="128"/>
      <c r="I15" s="128"/>
      <c r="J15" s="46"/>
      <c r="K15" s="46"/>
      <c r="L15" s="170"/>
      <c r="M15" s="168"/>
      <c r="N15" s="168"/>
      <c r="O15" s="168"/>
      <c r="P15" s="168"/>
      <c r="Q15" s="168"/>
      <c r="R15" s="168"/>
      <c r="S15" s="168"/>
      <c r="T15" s="169"/>
      <c r="U15" s="196">
        <v>1</v>
      </c>
    </row>
    <row r="16" spans="1:21" ht="15" customHeight="1">
      <c r="A16" s="42">
        <v>17</v>
      </c>
      <c r="B16" s="43">
        <v>210</v>
      </c>
      <c r="C16" s="44" t="s">
        <v>67</v>
      </c>
      <c r="D16" s="46" t="s">
        <v>76</v>
      </c>
      <c r="E16" s="48"/>
      <c r="F16" s="49"/>
      <c r="G16" s="49"/>
      <c r="H16" s="128"/>
      <c r="I16" s="128"/>
      <c r="J16" s="46"/>
      <c r="K16" s="46"/>
      <c r="L16" s="170"/>
      <c r="M16" s="168"/>
      <c r="N16" s="168"/>
      <c r="O16" s="168"/>
      <c r="P16" s="168"/>
      <c r="Q16" s="168"/>
      <c r="R16" s="168"/>
      <c r="S16" s="168"/>
      <c r="T16" s="169"/>
      <c r="U16" s="196">
        <v>1</v>
      </c>
    </row>
    <row r="17" spans="1:21" ht="15" customHeight="1">
      <c r="A17" s="42">
        <v>17</v>
      </c>
      <c r="B17" s="43">
        <v>211</v>
      </c>
      <c r="C17" s="44" t="s">
        <v>67</v>
      </c>
      <c r="D17" s="46" t="s">
        <v>77</v>
      </c>
      <c r="E17" s="48"/>
      <c r="F17" s="49"/>
      <c r="G17" s="49"/>
      <c r="H17" s="128"/>
      <c r="I17" s="128"/>
      <c r="J17" s="46"/>
      <c r="K17" s="46"/>
      <c r="L17" s="170"/>
      <c r="M17" s="168"/>
      <c r="N17" s="168"/>
      <c r="O17" s="168"/>
      <c r="P17" s="168"/>
      <c r="Q17" s="168"/>
      <c r="R17" s="168"/>
      <c r="S17" s="168"/>
      <c r="T17" s="169"/>
      <c r="U17" s="196">
        <v>0</v>
      </c>
    </row>
    <row r="18" spans="1:21" ht="15" customHeight="1">
      <c r="A18" s="42">
        <v>17</v>
      </c>
      <c r="B18" s="43">
        <v>324</v>
      </c>
      <c r="C18" s="44" t="s">
        <v>67</v>
      </c>
      <c r="D18" s="46" t="s">
        <v>78</v>
      </c>
      <c r="E18" s="48"/>
      <c r="F18" s="49"/>
      <c r="G18" s="49"/>
      <c r="H18" s="128"/>
      <c r="I18" s="128"/>
      <c r="J18" s="46"/>
      <c r="K18" s="46"/>
      <c r="L18" s="170"/>
      <c r="M18" s="168"/>
      <c r="N18" s="168"/>
      <c r="O18" s="168"/>
      <c r="P18" s="168"/>
      <c r="Q18" s="168"/>
      <c r="R18" s="168"/>
      <c r="S18" s="168"/>
      <c r="T18" s="169"/>
      <c r="U18" s="196">
        <v>1</v>
      </c>
    </row>
    <row r="19" spans="1:21" ht="30" customHeight="1">
      <c r="A19" s="42">
        <v>17</v>
      </c>
      <c r="B19" s="43">
        <v>344</v>
      </c>
      <c r="C19" s="44" t="s">
        <v>67</v>
      </c>
      <c r="D19" s="46" t="s">
        <v>79</v>
      </c>
      <c r="E19" s="48" t="s">
        <v>126</v>
      </c>
      <c r="F19" s="49"/>
      <c r="G19" s="49" t="s">
        <v>127</v>
      </c>
      <c r="H19" s="128" t="s">
        <v>128</v>
      </c>
      <c r="I19" s="128" t="s">
        <v>183</v>
      </c>
      <c r="J19" s="46"/>
      <c r="K19" s="46"/>
      <c r="L19" s="167" t="s">
        <v>182</v>
      </c>
      <c r="M19" s="19"/>
      <c r="N19" s="168"/>
      <c r="O19" s="19" t="s">
        <v>182</v>
      </c>
      <c r="P19" s="168"/>
      <c r="Q19" s="168"/>
      <c r="R19" s="168"/>
      <c r="S19" s="168"/>
      <c r="T19" s="169"/>
      <c r="U19" s="196">
        <v>1</v>
      </c>
    </row>
    <row r="20" spans="1:21" ht="15" customHeight="1">
      <c r="A20" s="42">
        <v>17</v>
      </c>
      <c r="B20" s="43">
        <v>361</v>
      </c>
      <c r="C20" s="44" t="s">
        <v>67</v>
      </c>
      <c r="D20" s="46" t="s">
        <v>80</v>
      </c>
      <c r="E20" s="48"/>
      <c r="F20" s="49"/>
      <c r="G20" s="49"/>
      <c r="H20" s="49"/>
      <c r="I20" s="49"/>
      <c r="J20" s="46"/>
      <c r="K20" s="46"/>
      <c r="L20" s="44"/>
      <c r="M20" s="49"/>
      <c r="N20" s="49"/>
      <c r="O20" s="49"/>
      <c r="P20" s="49"/>
      <c r="Q20" s="49"/>
      <c r="R20" s="49"/>
      <c r="S20" s="49"/>
      <c r="T20" s="45"/>
      <c r="U20" s="196">
        <v>0</v>
      </c>
    </row>
    <row r="21" spans="1:21" ht="15" customHeight="1">
      <c r="A21" s="42">
        <v>17</v>
      </c>
      <c r="B21" s="43">
        <v>365</v>
      </c>
      <c r="C21" s="44" t="s">
        <v>67</v>
      </c>
      <c r="D21" s="46" t="s">
        <v>81</v>
      </c>
      <c r="E21" s="48"/>
      <c r="F21" s="49"/>
      <c r="G21" s="49"/>
      <c r="H21" s="49"/>
      <c r="I21" s="49"/>
      <c r="J21" s="46"/>
      <c r="K21" s="46"/>
      <c r="L21" s="44"/>
      <c r="M21" s="49"/>
      <c r="N21" s="49"/>
      <c r="O21" s="49"/>
      <c r="P21" s="49"/>
      <c r="Q21" s="49"/>
      <c r="R21" s="49"/>
      <c r="S21" s="49"/>
      <c r="T21" s="45"/>
      <c r="U21" s="196">
        <v>1</v>
      </c>
    </row>
    <row r="22" spans="1:21" ht="15" customHeight="1">
      <c r="A22" s="42">
        <v>17</v>
      </c>
      <c r="B22" s="43">
        <v>384</v>
      </c>
      <c r="C22" s="44" t="s">
        <v>82</v>
      </c>
      <c r="D22" s="46" t="s">
        <v>83</v>
      </c>
      <c r="E22" s="48"/>
      <c r="F22" s="49"/>
      <c r="G22" s="49"/>
      <c r="H22" s="49"/>
      <c r="I22" s="49"/>
      <c r="J22" s="46"/>
      <c r="K22" s="46"/>
      <c r="L22" s="44"/>
      <c r="M22" s="49"/>
      <c r="N22" s="49"/>
      <c r="O22" s="49"/>
      <c r="P22" s="49"/>
      <c r="Q22" s="49"/>
      <c r="R22" s="49"/>
      <c r="S22" s="49"/>
      <c r="T22" s="45"/>
      <c r="U22" s="196">
        <v>0</v>
      </c>
    </row>
    <row r="23" spans="1:21" ht="15" customHeight="1">
      <c r="A23" s="42">
        <v>17</v>
      </c>
      <c r="B23" s="43">
        <v>386</v>
      </c>
      <c r="C23" s="44" t="s">
        <v>67</v>
      </c>
      <c r="D23" s="46" t="s">
        <v>84</v>
      </c>
      <c r="E23" s="48"/>
      <c r="F23" s="49"/>
      <c r="G23" s="49"/>
      <c r="H23" s="49"/>
      <c r="I23" s="49"/>
      <c r="J23" s="46"/>
      <c r="K23" s="46"/>
      <c r="L23" s="44"/>
      <c r="M23" s="49"/>
      <c r="N23" s="49"/>
      <c r="O23" s="49"/>
      <c r="P23" s="49"/>
      <c r="Q23" s="49"/>
      <c r="R23" s="49"/>
      <c r="S23" s="49"/>
      <c r="T23" s="45"/>
      <c r="U23" s="196">
        <v>0</v>
      </c>
    </row>
    <row r="24" spans="1:21" ht="15" customHeight="1">
      <c r="A24" s="42">
        <v>17</v>
      </c>
      <c r="B24" s="43">
        <v>407</v>
      </c>
      <c r="C24" s="44" t="s">
        <v>67</v>
      </c>
      <c r="D24" s="46" t="s">
        <v>85</v>
      </c>
      <c r="E24" s="48"/>
      <c r="F24" s="49"/>
      <c r="G24" s="49"/>
      <c r="H24" s="49"/>
      <c r="I24" s="49"/>
      <c r="J24" s="46"/>
      <c r="K24" s="46"/>
      <c r="L24" s="44"/>
      <c r="M24" s="49"/>
      <c r="N24" s="49"/>
      <c r="O24" s="49"/>
      <c r="P24" s="49"/>
      <c r="Q24" s="49"/>
      <c r="R24" s="49"/>
      <c r="S24" s="49"/>
      <c r="T24" s="45"/>
      <c r="U24" s="196">
        <v>0</v>
      </c>
    </row>
    <row r="25" spans="1:21" ht="15" customHeight="1">
      <c r="A25" s="42">
        <v>17</v>
      </c>
      <c r="B25" s="43">
        <v>461</v>
      </c>
      <c r="C25" s="44" t="s">
        <v>67</v>
      </c>
      <c r="D25" s="46" t="s">
        <v>86</v>
      </c>
      <c r="E25" s="48"/>
      <c r="F25" s="49"/>
      <c r="G25" s="49"/>
      <c r="H25" s="49"/>
      <c r="I25" s="49"/>
      <c r="J25" s="46"/>
      <c r="K25" s="45"/>
      <c r="L25" s="44"/>
      <c r="M25" s="49"/>
      <c r="N25" s="49"/>
      <c r="O25" s="49"/>
      <c r="P25" s="49"/>
      <c r="Q25" s="49"/>
      <c r="R25" s="49"/>
      <c r="S25" s="49"/>
      <c r="T25" s="45"/>
      <c r="U25" s="196">
        <v>0</v>
      </c>
    </row>
    <row r="26" spans="1:21" ht="15" customHeight="1" thickBot="1">
      <c r="A26" s="42">
        <v>17</v>
      </c>
      <c r="B26" s="43">
        <v>463</v>
      </c>
      <c r="C26" s="44" t="s">
        <v>67</v>
      </c>
      <c r="D26" s="46" t="s">
        <v>87</v>
      </c>
      <c r="E26" s="48"/>
      <c r="F26" s="172"/>
      <c r="G26" s="172"/>
      <c r="H26" s="172"/>
      <c r="I26" s="172"/>
      <c r="J26" s="173"/>
      <c r="K26" s="52"/>
      <c r="L26" s="44"/>
      <c r="M26" s="49"/>
      <c r="N26" s="49"/>
      <c r="O26" s="49"/>
      <c r="P26" s="49"/>
      <c r="Q26" s="49"/>
      <c r="R26" s="49"/>
      <c r="S26" s="49"/>
      <c r="T26" s="45"/>
      <c r="U26" s="196">
        <v>0</v>
      </c>
    </row>
    <row r="27" spans="1:21" ht="18" customHeight="1" thickBot="1">
      <c r="A27" s="37"/>
      <c r="B27" s="38"/>
      <c r="C27" s="206" t="s">
        <v>4</v>
      </c>
      <c r="D27" s="206"/>
      <c r="E27" s="55">
        <f>COUNTA(E8:E26)</f>
        <v>4</v>
      </c>
      <c r="F27" s="53"/>
      <c r="G27" s="53"/>
      <c r="H27" s="53"/>
      <c r="I27" s="53"/>
      <c r="J27" s="54"/>
      <c r="K27" s="54"/>
      <c r="L27" s="57">
        <f aca="true" t="shared" si="0" ref="L27:T27">COUNTA(L8:L26)</f>
        <v>4</v>
      </c>
      <c r="M27" s="58">
        <f t="shared" si="0"/>
        <v>0</v>
      </c>
      <c r="N27" s="58">
        <f t="shared" si="0"/>
        <v>0</v>
      </c>
      <c r="O27" s="58">
        <f t="shared" si="0"/>
        <v>3</v>
      </c>
      <c r="P27" s="58">
        <f t="shared" si="0"/>
        <v>0</v>
      </c>
      <c r="Q27" s="58">
        <f t="shared" si="0"/>
        <v>0</v>
      </c>
      <c r="R27" s="58">
        <f t="shared" si="0"/>
        <v>0</v>
      </c>
      <c r="S27" s="58">
        <f t="shared" si="0"/>
        <v>0</v>
      </c>
      <c r="T27" s="59">
        <f t="shared" si="0"/>
        <v>0</v>
      </c>
      <c r="U27" s="56">
        <f>SUM(U8:U26)</f>
        <v>9</v>
      </c>
    </row>
  </sheetData>
  <mergeCells count="14">
    <mergeCell ref="S2:U2"/>
    <mergeCell ref="L5:T5"/>
    <mergeCell ref="E4:T4"/>
    <mergeCell ref="G6:K6"/>
    <mergeCell ref="L6:N6"/>
    <mergeCell ref="U4:U7"/>
    <mergeCell ref="E6:E7"/>
    <mergeCell ref="O6:Q6"/>
    <mergeCell ref="R6:T6"/>
    <mergeCell ref="C27:D27"/>
    <mergeCell ref="A4:A7"/>
    <mergeCell ref="B4:B7"/>
    <mergeCell ref="C4:C7"/>
    <mergeCell ref="D4:D7"/>
  </mergeCells>
  <hyperlinks>
    <hyperlink ref="K8" r:id="rId1" display="jyosei@city.kanazawa.lg.jp"/>
    <hyperlink ref="K9" r:id="rId2" display="http://www.city.nanao.lg.jp/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3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625" style="2" customWidth="1"/>
    <col min="3" max="3" width="7.625" style="2" customWidth="1"/>
    <col min="4" max="5" width="11.625" style="2" customWidth="1"/>
    <col min="6" max="6" width="37.625" style="2" customWidth="1"/>
    <col min="7" max="11" width="6.125" style="2" customWidth="1"/>
    <col min="12" max="12" width="6.625" style="2" customWidth="1"/>
    <col min="13" max="15" width="6.125" style="2" customWidth="1"/>
    <col min="16" max="16" width="6.625" style="2" customWidth="1"/>
    <col min="17" max="18" width="6.125" style="2" customWidth="1"/>
    <col min="19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204" t="s">
        <v>168</v>
      </c>
      <c r="R2" s="237"/>
      <c r="S2" s="205"/>
    </row>
    <row r="3" ht="12.75" thickBot="1"/>
    <row r="4" spans="1:19" s="1" customFormat="1" ht="19.5" customHeight="1">
      <c r="A4" s="208" t="s">
        <v>26</v>
      </c>
      <c r="B4" s="212" t="s">
        <v>63</v>
      </c>
      <c r="C4" s="272" t="s">
        <v>52</v>
      </c>
      <c r="D4" s="198" t="s">
        <v>17</v>
      </c>
      <c r="E4" s="275" t="s">
        <v>35</v>
      </c>
      <c r="F4" s="276"/>
      <c r="G4" s="276"/>
      <c r="H4" s="277"/>
      <c r="I4" s="253" t="s">
        <v>40</v>
      </c>
      <c r="J4" s="254"/>
      <c r="K4" s="254"/>
      <c r="L4" s="254"/>
      <c r="M4" s="254"/>
      <c r="N4" s="254"/>
      <c r="O4" s="254"/>
      <c r="P4" s="254"/>
      <c r="Q4" s="254"/>
      <c r="R4" s="254"/>
      <c r="S4" s="255"/>
    </row>
    <row r="5" spans="1:19" s="31" customFormat="1" ht="19.5" customHeight="1">
      <c r="A5" s="209"/>
      <c r="B5" s="213"/>
      <c r="C5" s="273"/>
      <c r="D5" s="215"/>
      <c r="E5" s="257" t="s">
        <v>51</v>
      </c>
      <c r="F5" s="266" t="s">
        <v>5</v>
      </c>
      <c r="G5" s="269" t="s">
        <v>6</v>
      </c>
      <c r="H5" s="263" t="s">
        <v>7</v>
      </c>
      <c r="I5" s="257" t="s">
        <v>20</v>
      </c>
      <c r="J5" s="260" t="s">
        <v>22</v>
      </c>
      <c r="K5" s="36" t="s">
        <v>153</v>
      </c>
      <c r="L5" s="153"/>
      <c r="M5" s="256" t="s">
        <v>24</v>
      </c>
      <c r="N5" s="256" t="s">
        <v>50</v>
      </c>
      <c r="O5" s="36" t="s">
        <v>154</v>
      </c>
      <c r="P5" s="153"/>
      <c r="Q5" s="260" t="s">
        <v>23</v>
      </c>
      <c r="R5" s="36" t="s">
        <v>153</v>
      </c>
      <c r="S5" s="154"/>
    </row>
    <row r="6" spans="1:19" s="1" customFormat="1" ht="60" customHeight="1">
      <c r="A6" s="209"/>
      <c r="B6" s="213"/>
      <c r="C6" s="273"/>
      <c r="D6" s="215"/>
      <c r="E6" s="258"/>
      <c r="F6" s="267"/>
      <c r="G6" s="270"/>
      <c r="H6" s="264"/>
      <c r="I6" s="258"/>
      <c r="J6" s="261"/>
      <c r="K6" s="251" t="s">
        <v>155</v>
      </c>
      <c r="L6" s="155" t="s">
        <v>156</v>
      </c>
      <c r="M6" s="235"/>
      <c r="N6" s="235"/>
      <c r="O6" s="251" t="s">
        <v>157</v>
      </c>
      <c r="P6" s="155" t="s">
        <v>156</v>
      </c>
      <c r="Q6" s="261"/>
      <c r="R6" s="251" t="s">
        <v>158</v>
      </c>
      <c r="S6" s="156" t="s">
        <v>156</v>
      </c>
    </row>
    <row r="7" spans="1:19" ht="19.5" customHeight="1">
      <c r="A7" s="199"/>
      <c r="B7" s="214"/>
      <c r="C7" s="274"/>
      <c r="D7" s="216"/>
      <c r="E7" s="259"/>
      <c r="F7" s="268"/>
      <c r="G7" s="271"/>
      <c r="H7" s="265"/>
      <c r="I7" s="259"/>
      <c r="J7" s="262"/>
      <c r="K7" s="252"/>
      <c r="L7" s="157" t="s">
        <v>159</v>
      </c>
      <c r="M7" s="236"/>
      <c r="N7" s="236"/>
      <c r="O7" s="252"/>
      <c r="P7" s="157" t="s">
        <v>159</v>
      </c>
      <c r="Q7" s="262"/>
      <c r="R7" s="252"/>
      <c r="S7" s="147" t="s">
        <v>159</v>
      </c>
    </row>
    <row r="8" spans="1:19" ht="15" customHeight="1">
      <c r="A8" s="42">
        <v>17</v>
      </c>
      <c r="B8" s="43">
        <v>201</v>
      </c>
      <c r="C8" s="44" t="s">
        <v>67</v>
      </c>
      <c r="D8" s="45" t="s">
        <v>68</v>
      </c>
      <c r="E8" s="194"/>
      <c r="F8" s="49"/>
      <c r="G8" s="174"/>
      <c r="H8" s="175"/>
      <c r="I8" s="176">
        <v>1</v>
      </c>
      <c r="J8" s="177">
        <v>2</v>
      </c>
      <c r="K8" s="177">
        <v>0</v>
      </c>
      <c r="L8" s="66">
        <f aca="true" t="shared" si="0" ref="L8:L26">IF(J8=""," ",ROUND(K8/J8*100,1))</f>
        <v>0</v>
      </c>
      <c r="M8" s="178"/>
      <c r="N8" s="179"/>
      <c r="O8" s="165"/>
      <c r="P8" s="66" t="str">
        <f>IF(N8=""," ",ROUND(O8/N8*100,1))</f>
        <v> </v>
      </c>
      <c r="Q8" s="180">
        <v>1352</v>
      </c>
      <c r="R8" s="177">
        <v>32</v>
      </c>
      <c r="S8" s="68">
        <f>IF(Q8=""," ",ROUND(R8/Q8*100,1))</f>
        <v>2.4</v>
      </c>
    </row>
    <row r="9" spans="1:19" ht="15" customHeight="1">
      <c r="A9" s="42">
        <v>17</v>
      </c>
      <c r="B9" s="43">
        <v>202</v>
      </c>
      <c r="C9" s="44" t="s">
        <v>67</v>
      </c>
      <c r="D9" s="45" t="s">
        <v>69</v>
      </c>
      <c r="E9" s="194">
        <v>38682</v>
      </c>
      <c r="F9" s="49" t="s">
        <v>102</v>
      </c>
      <c r="G9" s="174">
        <v>1</v>
      </c>
      <c r="H9" s="175">
        <v>1</v>
      </c>
      <c r="I9" s="176">
        <v>1</v>
      </c>
      <c r="J9" s="177">
        <v>1</v>
      </c>
      <c r="K9" s="177">
        <v>0</v>
      </c>
      <c r="L9" s="66">
        <f t="shared" si="0"/>
        <v>0</v>
      </c>
      <c r="M9" s="178"/>
      <c r="N9" s="179"/>
      <c r="O9" s="165"/>
      <c r="P9" s="66" t="str">
        <f>IF(N9=""," ",ROUND(O9/N9*100,1))</f>
        <v> </v>
      </c>
      <c r="Q9" s="180">
        <v>253</v>
      </c>
      <c r="R9" s="177">
        <v>3</v>
      </c>
      <c r="S9" s="68">
        <f aca="true" t="shared" si="1" ref="S9:S26">IF(Q9=""," ",ROUND(R9/Q9*100,1))</f>
        <v>1.2</v>
      </c>
    </row>
    <row r="10" spans="1:19" ht="15" customHeight="1">
      <c r="A10" s="42">
        <v>17</v>
      </c>
      <c r="B10" s="43">
        <v>203</v>
      </c>
      <c r="C10" s="44" t="s">
        <v>67</v>
      </c>
      <c r="D10" s="46" t="s">
        <v>70</v>
      </c>
      <c r="E10" s="194">
        <v>35955</v>
      </c>
      <c r="F10" s="67" t="s">
        <v>102</v>
      </c>
      <c r="G10" s="174">
        <v>1</v>
      </c>
      <c r="H10" s="175">
        <v>1</v>
      </c>
      <c r="I10" s="176">
        <v>1</v>
      </c>
      <c r="J10" s="177">
        <v>2</v>
      </c>
      <c r="K10" s="177">
        <v>0</v>
      </c>
      <c r="L10" s="66">
        <f t="shared" si="0"/>
        <v>0</v>
      </c>
      <c r="M10" s="178"/>
      <c r="N10" s="179"/>
      <c r="O10" s="165"/>
      <c r="P10" s="66" t="str">
        <f aca="true" t="shared" si="2" ref="P10:P26">IF(N10=""," ",ROUND(O10/N10*100,1))</f>
        <v> </v>
      </c>
      <c r="Q10" s="180">
        <v>246</v>
      </c>
      <c r="R10" s="177">
        <v>1</v>
      </c>
      <c r="S10" s="68">
        <f t="shared" si="1"/>
        <v>0.4</v>
      </c>
    </row>
    <row r="11" spans="1:19" ht="15" customHeight="1">
      <c r="A11" s="42">
        <v>17</v>
      </c>
      <c r="B11" s="43">
        <v>204</v>
      </c>
      <c r="C11" s="44" t="s">
        <v>67</v>
      </c>
      <c r="D11" s="46" t="s">
        <v>71</v>
      </c>
      <c r="E11" s="170"/>
      <c r="F11" s="67"/>
      <c r="G11" s="174"/>
      <c r="H11" s="175"/>
      <c r="I11" s="176">
        <v>1</v>
      </c>
      <c r="J11" s="177">
        <v>1</v>
      </c>
      <c r="K11" s="177">
        <v>0</v>
      </c>
      <c r="L11" s="66">
        <f t="shared" si="0"/>
        <v>0</v>
      </c>
      <c r="M11" s="178"/>
      <c r="N11" s="179"/>
      <c r="O11" s="165"/>
      <c r="P11" s="66" t="str">
        <f t="shared" si="2"/>
        <v> </v>
      </c>
      <c r="Q11" s="180">
        <v>470</v>
      </c>
      <c r="R11" s="177">
        <v>26</v>
      </c>
      <c r="S11" s="68">
        <f t="shared" si="1"/>
        <v>5.5</v>
      </c>
    </row>
    <row r="12" spans="1:19" ht="15" customHeight="1">
      <c r="A12" s="42">
        <v>17</v>
      </c>
      <c r="B12" s="43">
        <v>205</v>
      </c>
      <c r="C12" s="44" t="s">
        <v>67</v>
      </c>
      <c r="D12" s="46" t="s">
        <v>72</v>
      </c>
      <c r="E12" s="194"/>
      <c r="F12" s="67"/>
      <c r="G12" s="174"/>
      <c r="H12" s="175"/>
      <c r="I12" s="176">
        <v>1</v>
      </c>
      <c r="J12" s="177">
        <v>1</v>
      </c>
      <c r="K12" s="177">
        <v>0</v>
      </c>
      <c r="L12" s="66">
        <f t="shared" si="0"/>
        <v>0</v>
      </c>
      <c r="M12" s="178"/>
      <c r="N12" s="179"/>
      <c r="O12" s="165"/>
      <c r="P12" s="66" t="str">
        <f t="shared" si="2"/>
        <v> </v>
      </c>
      <c r="Q12" s="180">
        <v>161</v>
      </c>
      <c r="R12" s="177">
        <v>1</v>
      </c>
      <c r="S12" s="68">
        <f t="shared" si="1"/>
        <v>0.6</v>
      </c>
    </row>
    <row r="13" spans="1:19" ht="15" customHeight="1">
      <c r="A13" s="42">
        <v>17</v>
      </c>
      <c r="B13" s="43">
        <v>206</v>
      </c>
      <c r="C13" s="44" t="s">
        <v>67</v>
      </c>
      <c r="D13" s="46" t="s">
        <v>73</v>
      </c>
      <c r="E13" s="194">
        <v>37970</v>
      </c>
      <c r="F13" s="67" t="s">
        <v>111</v>
      </c>
      <c r="G13" s="174">
        <v>2</v>
      </c>
      <c r="H13" s="175">
        <v>1</v>
      </c>
      <c r="I13" s="176">
        <v>1</v>
      </c>
      <c r="J13" s="177">
        <v>2</v>
      </c>
      <c r="K13" s="177">
        <v>0</v>
      </c>
      <c r="L13" s="66">
        <f t="shared" si="0"/>
        <v>0</v>
      </c>
      <c r="M13" s="178"/>
      <c r="N13" s="179"/>
      <c r="O13" s="165"/>
      <c r="P13" s="66" t="str">
        <f t="shared" si="2"/>
        <v> </v>
      </c>
      <c r="Q13" s="180">
        <v>285</v>
      </c>
      <c r="R13" s="177">
        <v>4</v>
      </c>
      <c r="S13" s="68">
        <f t="shared" si="1"/>
        <v>1.4</v>
      </c>
    </row>
    <row r="14" spans="1:19" ht="15" customHeight="1">
      <c r="A14" s="42">
        <v>17</v>
      </c>
      <c r="B14" s="43">
        <v>207</v>
      </c>
      <c r="C14" s="44" t="s">
        <v>67</v>
      </c>
      <c r="D14" s="46" t="s">
        <v>74</v>
      </c>
      <c r="E14" s="170"/>
      <c r="F14" s="67"/>
      <c r="G14" s="174"/>
      <c r="H14" s="175"/>
      <c r="I14" s="176">
        <v>1</v>
      </c>
      <c r="J14" s="177"/>
      <c r="K14" s="177"/>
      <c r="L14" s="66" t="str">
        <f t="shared" si="0"/>
        <v> </v>
      </c>
      <c r="M14" s="178"/>
      <c r="N14" s="179"/>
      <c r="O14" s="165"/>
      <c r="P14" s="66" t="str">
        <f t="shared" si="2"/>
        <v> </v>
      </c>
      <c r="Q14" s="180">
        <v>66</v>
      </c>
      <c r="R14" s="177">
        <v>0</v>
      </c>
      <c r="S14" s="68">
        <f t="shared" si="1"/>
        <v>0</v>
      </c>
    </row>
    <row r="15" spans="1:19" ht="15" customHeight="1">
      <c r="A15" s="42">
        <v>17</v>
      </c>
      <c r="B15" s="43">
        <v>209</v>
      </c>
      <c r="C15" s="44" t="s">
        <v>67</v>
      </c>
      <c r="D15" s="46" t="s">
        <v>75</v>
      </c>
      <c r="E15" s="170"/>
      <c r="F15" s="67"/>
      <c r="G15" s="174"/>
      <c r="H15" s="175"/>
      <c r="I15" s="176">
        <v>1</v>
      </c>
      <c r="J15" s="177">
        <v>1</v>
      </c>
      <c r="K15" s="177">
        <v>0</v>
      </c>
      <c r="L15" s="66">
        <f t="shared" si="0"/>
        <v>0</v>
      </c>
      <c r="M15" s="178"/>
      <c r="N15" s="179"/>
      <c r="O15" s="165"/>
      <c r="P15" s="66" t="str">
        <f t="shared" si="2"/>
        <v> </v>
      </c>
      <c r="Q15" s="180">
        <v>55</v>
      </c>
      <c r="R15" s="177">
        <v>0</v>
      </c>
      <c r="S15" s="68">
        <f t="shared" si="1"/>
        <v>0</v>
      </c>
    </row>
    <row r="16" spans="1:19" ht="15" customHeight="1">
      <c r="A16" s="42">
        <v>17</v>
      </c>
      <c r="B16" s="43">
        <v>210</v>
      </c>
      <c r="C16" s="44" t="s">
        <v>67</v>
      </c>
      <c r="D16" s="46" t="s">
        <v>76</v>
      </c>
      <c r="E16" s="170"/>
      <c r="F16" s="67"/>
      <c r="G16" s="174"/>
      <c r="H16" s="175"/>
      <c r="I16" s="176">
        <v>1</v>
      </c>
      <c r="J16" s="177">
        <v>2</v>
      </c>
      <c r="K16" s="177">
        <v>0</v>
      </c>
      <c r="L16" s="66">
        <f t="shared" si="0"/>
        <v>0</v>
      </c>
      <c r="M16" s="178"/>
      <c r="N16" s="179"/>
      <c r="O16" s="165"/>
      <c r="P16" s="66" t="str">
        <f t="shared" si="2"/>
        <v> </v>
      </c>
      <c r="Q16" s="180">
        <v>381</v>
      </c>
      <c r="R16" s="177">
        <v>4</v>
      </c>
      <c r="S16" s="68">
        <f t="shared" si="1"/>
        <v>1</v>
      </c>
    </row>
    <row r="17" spans="1:19" ht="15" customHeight="1">
      <c r="A17" s="42">
        <v>17</v>
      </c>
      <c r="B17" s="43">
        <v>211</v>
      </c>
      <c r="C17" s="44" t="s">
        <v>67</v>
      </c>
      <c r="D17" s="46" t="s">
        <v>77</v>
      </c>
      <c r="E17" s="170"/>
      <c r="F17" s="67"/>
      <c r="G17" s="174"/>
      <c r="H17" s="175"/>
      <c r="I17" s="176">
        <v>1</v>
      </c>
      <c r="J17" s="177">
        <v>1</v>
      </c>
      <c r="K17" s="177">
        <v>0</v>
      </c>
      <c r="L17" s="66">
        <f t="shared" si="0"/>
        <v>0</v>
      </c>
      <c r="M17" s="178"/>
      <c r="N17" s="179"/>
      <c r="O17" s="165"/>
      <c r="P17" s="66" t="str">
        <f t="shared" si="2"/>
        <v> </v>
      </c>
      <c r="Q17" s="180">
        <v>74</v>
      </c>
      <c r="R17" s="177">
        <v>0</v>
      </c>
      <c r="S17" s="68">
        <f t="shared" si="1"/>
        <v>0</v>
      </c>
    </row>
    <row r="18" spans="1:19" ht="15" customHeight="1">
      <c r="A18" s="42">
        <v>17</v>
      </c>
      <c r="B18" s="43">
        <v>324</v>
      </c>
      <c r="C18" s="44" t="s">
        <v>67</v>
      </c>
      <c r="D18" s="46" t="s">
        <v>78</v>
      </c>
      <c r="E18" s="44"/>
      <c r="F18" s="67"/>
      <c r="G18" s="174"/>
      <c r="H18" s="175"/>
      <c r="I18" s="176"/>
      <c r="J18" s="177"/>
      <c r="K18" s="177"/>
      <c r="L18" s="66" t="str">
        <f t="shared" si="0"/>
        <v> </v>
      </c>
      <c r="M18" s="178">
        <v>1</v>
      </c>
      <c r="N18" s="179">
        <v>1</v>
      </c>
      <c r="O18" s="165">
        <v>0</v>
      </c>
      <c r="P18" s="66">
        <f t="shared" si="2"/>
        <v>0</v>
      </c>
      <c r="Q18" s="180">
        <v>25</v>
      </c>
      <c r="R18" s="177">
        <v>0</v>
      </c>
      <c r="S18" s="68">
        <f t="shared" si="1"/>
        <v>0</v>
      </c>
    </row>
    <row r="19" spans="1:19" ht="15" customHeight="1">
      <c r="A19" s="42">
        <v>17</v>
      </c>
      <c r="B19" s="43">
        <v>344</v>
      </c>
      <c r="C19" s="44" t="s">
        <v>67</v>
      </c>
      <c r="D19" s="46" t="s">
        <v>79</v>
      </c>
      <c r="E19" s="44"/>
      <c r="F19" s="67"/>
      <c r="G19" s="174"/>
      <c r="H19" s="175"/>
      <c r="I19" s="176"/>
      <c r="J19" s="177"/>
      <c r="K19" s="177"/>
      <c r="L19" s="66" t="str">
        <f t="shared" si="0"/>
        <v> </v>
      </c>
      <c r="M19" s="178">
        <v>1</v>
      </c>
      <c r="N19" s="179">
        <v>1</v>
      </c>
      <c r="O19" s="165">
        <v>0</v>
      </c>
      <c r="P19" s="66">
        <v>0</v>
      </c>
      <c r="Q19" s="180">
        <v>55</v>
      </c>
      <c r="R19" s="177">
        <v>0</v>
      </c>
      <c r="S19" s="68">
        <f t="shared" si="1"/>
        <v>0</v>
      </c>
    </row>
    <row r="20" spans="1:19" ht="15" customHeight="1">
      <c r="A20" s="42">
        <v>17</v>
      </c>
      <c r="B20" s="43">
        <v>361</v>
      </c>
      <c r="C20" s="44" t="s">
        <v>67</v>
      </c>
      <c r="D20" s="46" t="s">
        <v>80</v>
      </c>
      <c r="E20" s="44"/>
      <c r="F20" s="67"/>
      <c r="G20" s="174"/>
      <c r="H20" s="175"/>
      <c r="I20" s="176"/>
      <c r="J20" s="177"/>
      <c r="K20" s="177"/>
      <c r="L20" s="66" t="str">
        <f t="shared" si="0"/>
        <v> </v>
      </c>
      <c r="M20" s="178">
        <v>1</v>
      </c>
      <c r="N20" s="179">
        <v>1</v>
      </c>
      <c r="O20" s="165">
        <v>0</v>
      </c>
      <c r="P20" s="66">
        <f t="shared" si="2"/>
        <v>0</v>
      </c>
      <c r="Q20" s="180">
        <v>86</v>
      </c>
      <c r="R20" s="177">
        <v>0</v>
      </c>
      <c r="S20" s="68">
        <f t="shared" si="1"/>
        <v>0</v>
      </c>
    </row>
    <row r="21" spans="1:19" ht="15" customHeight="1">
      <c r="A21" s="42">
        <v>17</v>
      </c>
      <c r="B21" s="43">
        <v>365</v>
      </c>
      <c r="C21" s="44" t="s">
        <v>67</v>
      </c>
      <c r="D21" s="46" t="s">
        <v>81</v>
      </c>
      <c r="E21" s="44"/>
      <c r="F21" s="67"/>
      <c r="G21" s="174"/>
      <c r="H21" s="175"/>
      <c r="I21" s="176"/>
      <c r="J21" s="177"/>
      <c r="K21" s="177"/>
      <c r="L21" s="66" t="str">
        <f t="shared" si="0"/>
        <v> </v>
      </c>
      <c r="M21" s="178">
        <v>1</v>
      </c>
      <c r="N21" s="179">
        <v>1</v>
      </c>
      <c r="O21" s="165">
        <v>0</v>
      </c>
      <c r="P21" s="66">
        <f t="shared" si="2"/>
        <v>0</v>
      </c>
      <c r="Q21" s="180">
        <v>17</v>
      </c>
      <c r="R21" s="177">
        <v>0</v>
      </c>
      <c r="S21" s="68">
        <f t="shared" si="1"/>
        <v>0</v>
      </c>
    </row>
    <row r="22" spans="1:19" ht="15" customHeight="1">
      <c r="A22" s="42">
        <v>17</v>
      </c>
      <c r="B22" s="43">
        <v>384</v>
      </c>
      <c r="C22" s="44" t="s">
        <v>82</v>
      </c>
      <c r="D22" s="46" t="s">
        <v>83</v>
      </c>
      <c r="E22" s="44"/>
      <c r="F22" s="67"/>
      <c r="G22" s="174"/>
      <c r="H22" s="175"/>
      <c r="I22" s="176"/>
      <c r="J22" s="177"/>
      <c r="K22" s="177"/>
      <c r="L22" s="66" t="str">
        <f t="shared" si="0"/>
        <v> </v>
      </c>
      <c r="M22" s="178">
        <v>1</v>
      </c>
      <c r="N22" s="179">
        <v>2</v>
      </c>
      <c r="O22" s="165">
        <v>0</v>
      </c>
      <c r="P22" s="66">
        <f t="shared" si="2"/>
        <v>0</v>
      </c>
      <c r="Q22" s="180">
        <v>137</v>
      </c>
      <c r="R22" s="177">
        <v>1</v>
      </c>
      <c r="S22" s="68">
        <f t="shared" si="1"/>
        <v>0.7</v>
      </c>
    </row>
    <row r="23" spans="1:19" ht="15" customHeight="1">
      <c r="A23" s="42">
        <v>17</v>
      </c>
      <c r="B23" s="43">
        <v>386</v>
      </c>
      <c r="C23" s="44" t="s">
        <v>67</v>
      </c>
      <c r="D23" s="46" t="s">
        <v>84</v>
      </c>
      <c r="E23" s="44"/>
      <c r="F23" s="67"/>
      <c r="G23" s="174"/>
      <c r="H23" s="175"/>
      <c r="I23" s="176"/>
      <c r="J23" s="177"/>
      <c r="K23" s="177"/>
      <c r="L23" s="66" t="str">
        <f t="shared" si="0"/>
        <v> </v>
      </c>
      <c r="M23" s="178">
        <v>1</v>
      </c>
      <c r="N23" s="179"/>
      <c r="O23" s="165"/>
      <c r="P23" s="66" t="str">
        <f t="shared" si="2"/>
        <v> </v>
      </c>
      <c r="Q23" s="180">
        <v>52</v>
      </c>
      <c r="R23" s="177">
        <v>0</v>
      </c>
      <c r="S23" s="68">
        <f t="shared" si="1"/>
        <v>0</v>
      </c>
    </row>
    <row r="24" spans="1:19" ht="15" customHeight="1">
      <c r="A24" s="42">
        <v>17</v>
      </c>
      <c r="B24" s="43">
        <v>407</v>
      </c>
      <c r="C24" s="44" t="s">
        <v>67</v>
      </c>
      <c r="D24" s="46" t="s">
        <v>85</v>
      </c>
      <c r="E24" s="44"/>
      <c r="F24" s="67"/>
      <c r="G24" s="174"/>
      <c r="H24" s="175"/>
      <c r="I24" s="176"/>
      <c r="J24" s="177"/>
      <c r="K24" s="177"/>
      <c r="L24" s="66" t="str">
        <f t="shared" si="0"/>
        <v> </v>
      </c>
      <c r="M24" s="178">
        <v>1</v>
      </c>
      <c r="N24" s="179">
        <v>1</v>
      </c>
      <c r="O24" s="165">
        <v>0</v>
      </c>
      <c r="P24" s="66">
        <f t="shared" si="2"/>
        <v>0</v>
      </c>
      <c r="Q24" s="180">
        <v>44</v>
      </c>
      <c r="R24" s="177">
        <v>0</v>
      </c>
      <c r="S24" s="68">
        <f t="shared" si="1"/>
        <v>0</v>
      </c>
    </row>
    <row r="25" spans="1:19" ht="15" customHeight="1">
      <c r="A25" s="42">
        <v>17</v>
      </c>
      <c r="B25" s="43">
        <v>461</v>
      </c>
      <c r="C25" s="44" t="s">
        <v>67</v>
      </c>
      <c r="D25" s="46" t="s">
        <v>86</v>
      </c>
      <c r="E25" s="44"/>
      <c r="F25" s="67"/>
      <c r="G25" s="174"/>
      <c r="H25" s="175"/>
      <c r="I25" s="176"/>
      <c r="J25" s="177"/>
      <c r="K25" s="177"/>
      <c r="L25" s="66" t="str">
        <f t="shared" si="0"/>
        <v> </v>
      </c>
      <c r="M25" s="178">
        <v>1</v>
      </c>
      <c r="N25" s="179">
        <v>1</v>
      </c>
      <c r="O25" s="165">
        <v>0</v>
      </c>
      <c r="P25" s="66">
        <f t="shared" si="2"/>
        <v>0</v>
      </c>
      <c r="Q25" s="180">
        <v>105</v>
      </c>
      <c r="R25" s="177">
        <v>1</v>
      </c>
      <c r="S25" s="68">
        <f t="shared" si="1"/>
        <v>1</v>
      </c>
    </row>
    <row r="26" spans="1:19" ht="15" customHeight="1" thickBot="1">
      <c r="A26" s="42">
        <v>17</v>
      </c>
      <c r="B26" s="43">
        <v>463</v>
      </c>
      <c r="C26" s="44" t="s">
        <v>67</v>
      </c>
      <c r="D26" s="46" t="s">
        <v>87</v>
      </c>
      <c r="E26" s="44"/>
      <c r="F26" s="67"/>
      <c r="G26" s="174"/>
      <c r="H26" s="175"/>
      <c r="I26" s="176"/>
      <c r="J26" s="177"/>
      <c r="K26" s="177"/>
      <c r="L26" s="66" t="str">
        <f t="shared" si="0"/>
        <v> </v>
      </c>
      <c r="M26" s="178">
        <v>1</v>
      </c>
      <c r="N26" s="179">
        <v>1</v>
      </c>
      <c r="O26" s="165">
        <v>0</v>
      </c>
      <c r="P26" s="66">
        <f t="shared" si="2"/>
        <v>0</v>
      </c>
      <c r="Q26" s="180">
        <v>193</v>
      </c>
      <c r="R26" s="177">
        <v>4</v>
      </c>
      <c r="S26" s="68">
        <f t="shared" si="1"/>
        <v>2.1</v>
      </c>
    </row>
    <row r="27" spans="1:19" ht="18.75" customHeight="1" thickBot="1">
      <c r="A27" s="4"/>
      <c r="B27" s="5"/>
      <c r="C27" s="206" t="s">
        <v>4</v>
      </c>
      <c r="D27" s="206"/>
      <c r="E27" s="39"/>
      <c r="F27" s="60">
        <f>COUNTA(F8:F26)</f>
        <v>3</v>
      </c>
      <c r="G27" s="61"/>
      <c r="H27" s="185">
        <f>SUM(H8:H26)</f>
        <v>3</v>
      </c>
      <c r="I27" s="62">
        <f>COUNTA(I8:I26)</f>
        <v>10</v>
      </c>
      <c r="J27" s="63">
        <f>SUM(J8:J26)</f>
        <v>13</v>
      </c>
      <c r="K27" s="63">
        <f>SUM(K8:K26)</f>
        <v>0</v>
      </c>
      <c r="L27" s="63">
        <f>IF(J27=""," ",ROUND(K27/J27*100,1))</f>
        <v>0</v>
      </c>
      <c r="M27" s="64">
        <f>COUNTA(M8:M26)</f>
        <v>9</v>
      </c>
      <c r="N27" s="63">
        <f>SUM(N8:N26)</f>
        <v>9</v>
      </c>
      <c r="O27" s="63">
        <f>SUM(O8:O26)</f>
        <v>0</v>
      </c>
      <c r="P27" s="63">
        <f>IF(N27=""," ",ROUND(O27/N27*100,1))</f>
        <v>0</v>
      </c>
      <c r="Q27" s="65">
        <f>SUM(Q8:Q26)</f>
        <v>4057</v>
      </c>
      <c r="R27" s="63">
        <f>SUM(R8:R26)</f>
        <v>77</v>
      </c>
      <c r="S27" s="186">
        <v>1.9</v>
      </c>
    </row>
  </sheetData>
  <mergeCells count="20"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  <mergeCell ref="C27:D27"/>
    <mergeCell ref="H5:H7"/>
    <mergeCell ref="E5:E7"/>
    <mergeCell ref="F5:F7"/>
    <mergeCell ref="G5:G7"/>
    <mergeCell ref="R6:R7"/>
    <mergeCell ref="I4:S4"/>
    <mergeCell ref="N5:N7"/>
    <mergeCell ref="I5:I7"/>
    <mergeCell ref="J5:J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27" formula="1"/>
    <ignoredError sqref="L27" evalError="1"/>
    <ignoredError sqref="P27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5.125" style="2" customWidth="1"/>
    <col min="6" max="6" width="11.625" style="2" customWidth="1"/>
    <col min="7" max="8" width="5.125" style="2" customWidth="1"/>
    <col min="9" max="9" width="6.625" style="2" customWidth="1"/>
    <col min="10" max="10" width="6.125" style="2" customWidth="1"/>
    <col min="11" max="11" width="5.625" style="2" customWidth="1"/>
    <col min="12" max="13" width="5.125" style="2" customWidth="1"/>
    <col min="14" max="14" width="6.625" style="2" customWidth="1"/>
    <col min="15" max="15" width="6.125" style="2" customWidth="1"/>
    <col min="16" max="16" width="5.625" style="2" customWidth="1"/>
    <col min="17" max="18" width="5.1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5.1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204" t="s">
        <v>82</v>
      </c>
      <c r="Z2" s="237"/>
      <c r="AA2" s="205"/>
    </row>
    <row r="3" ht="9.75" customHeight="1" thickBot="1"/>
    <row r="4" spans="5:27" s="12" customFormat="1" ht="18.75" customHeight="1" thickBot="1">
      <c r="E4" s="278" t="s">
        <v>160</v>
      </c>
      <c r="F4" s="279"/>
      <c r="G4" s="158">
        <v>1</v>
      </c>
      <c r="H4" s="280">
        <v>39904</v>
      </c>
      <c r="I4" s="281"/>
      <c r="J4" s="282"/>
      <c r="K4" s="30">
        <v>2</v>
      </c>
      <c r="L4" s="280">
        <v>39934</v>
      </c>
      <c r="M4" s="281"/>
      <c r="N4" s="282"/>
      <c r="O4" s="30">
        <v>3</v>
      </c>
      <c r="P4" s="280" t="s">
        <v>167</v>
      </c>
      <c r="Q4" s="281"/>
      <c r="R4" s="281"/>
      <c r="S4" s="281"/>
      <c r="T4" s="282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14" t="s">
        <v>19</v>
      </c>
      <c r="F6" s="315"/>
      <c r="G6" s="316"/>
      <c r="H6" s="191">
        <v>3</v>
      </c>
      <c r="I6" s="10"/>
      <c r="J6" s="10"/>
      <c r="K6" s="10"/>
      <c r="L6" s="311" t="s">
        <v>19</v>
      </c>
      <c r="M6" s="312"/>
      <c r="N6" s="313"/>
      <c r="O6" s="191">
        <v>3</v>
      </c>
      <c r="P6" s="192"/>
      <c r="Q6" s="311" t="s">
        <v>19</v>
      </c>
      <c r="R6" s="312"/>
      <c r="S6" s="313"/>
      <c r="T6" s="191">
        <v>3</v>
      </c>
      <c r="U6" s="9"/>
      <c r="V6" s="314" t="s">
        <v>19</v>
      </c>
      <c r="W6" s="315"/>
      <c r="X6" s="316"/>
      <c r="Y6" s="191">
        <v>3</v>
      </c>
      <c r="Z6" s="9"/>
      <c r="AA6"/>
    </row>
    <row r="7" spans="1:27" ht="27" customHeight="1">
      <c r="A7" s="208" t="s">
        <v>26</v>
      </c>
      <c r="B7" s="212" t="s">
        <v>63</v>
      </c>
      <c r="C7" s="200" t="s">
        <v>52</v>
      </c>
      <c r="D7" s="198" t="s">
        <v>17</v>
      </c>
      <c r="E7" s="217" t="s">
        <v>42</v>
      </c>
      <c r="F7" s="218"/>
      <c r="G7" s="218"/>
      <c r="H7" s="218"/>
      <c r="I7" s="218"/>
      <c r="J7" s="218"/>
      <c r="K7" s="219"/>
      <c r="L7" s="217" t="s">
        <v>48</v>
      </c>
      <c r="M7" s="218"/>
      <c r="N7" s="218"/>
      <c r="O7" s="218"/>
      <c r="P7" s="219"/>
      <c r="Q7" s="217" t="s">
        <v>49</v>
      </c>
      <c r="R7" s="218"/>
      <c r="S7" s="218"/>
      <c r="T7" s="218"/>
      <c r="U7" s="219"/>
      <c r="V7" s="275" t="s">
        <v>47</v>
      </c>
      <c r="W7" s="276"/>
      <c r="X7" s="276"/>
      <c r="Y7" s="276"/>
      <c r="Z7" s="276"/>
      <c r="AA7" s="277"/>
    </row>
    <row r="8" spans="1:27" ht="13.5" customHeight="1">
      <c r="A8" s="209"/>
      <c r="B8" s="213"/>
      <c r="C8" s="197"/>
      <c r="D8" s="210"/>
      <c r="E8" s="288" t="s">
        <v>161</v>
      </c>
      <c r="F8" s="260" t="s">
        <v>43</v>
      </c>
      <c r="G8" s="291" t="s">
        <v>1</v>
      </c>
      <c r="H8" s="122"/>
      <c r="I8" s="285" t="s">
        <v>0</v>
      </c>
      <c r="J8" s="122"/>
      <c r="K8" s="159"/>
      <c r="L8" s="298" t="s">
        <v>1</v>
      </c>
      <c r="M8" s="122"/>
      <c r="N8" s="285" t="s">
        <v>0</v>
      </c>
      <c r="O8" s="122"/>
      <c r="P8" s="160"/>
      <c r="Q8" s="295" t="s">
        <v>1</v>
      </c>
      <c r="R8" s="122"/>
      <c r="S8" s="285" t="s">
        <v>0</v>
      </c>
      <c r="T8" s="122"/>
      <c r="U8" s="160"/>
      <c r="V8" s="304" t="s">
        <v>11</v>
      </c>
      <c r="W8" s="161"/>
      <c r="X8" s="162"/>
      <c r="Y8" s="322" t="s">
        <v>162</v>
      </c>
      <c r="Z8" s="323"/>
      <c r="AA8" s="324"/>
    </row>
    <row r="9" spans="1:27" ht="13.5" customHeight="1">
      <c r="A9" s="209"/>
      <c r="B9" s="213"/>
      <c r="C9" s="197"/>
      <c r="D9" s="210"/>
      <c r="E9" s="289"/>
      <c r="F9" s="261"/>
      <c r="G9" s="292"/>
      <c r="H9" s="123" t="s">
        <v>153</v>
      </c>
      <c r="I9" s="286"/>
      <c r="J9" s="123" t="s">
        <v>153</v>
      </c>
      <c r="K9" s="301" t="s">
        <v>163</v>
      </c>
      <c r="L9" s="299"/>
      <c r="M9" s="123" t="s">
        <v>164</v>
      </c>
      <c r="N9" s="286"/>
      <c r="O9" s="123" t="s">
        <v>164</v>
      </c>
      <c r="P9" s="303" t="s">
        <v>163</v>
      </c>
      <c r="Q9" s="296"/>
      <c r="R9" s="123" t="s">
        <v>164</v>
      </c>
      <c r="S9" s="286"/>
      <c r="T9" s="123" t="s">
        <v>164</v>
      </c>
      <c r="U9" s="307" t="s">
        <v>163</v>
      </c>
      <c r="V9" s="305"/>
      <c r="W9" s="123" t="s">
        <v>164</v>
      </c>
      <c r="X9" s="309" t="s">
        <v>163</v>
      </c>
      <c r="Y9" s="310" t="s">
        <v>44</v>
      </c>
      <c r="Z9" s="124"/>
      <c r="AA9" s="317" t="s">
        <v>163</v>
      </c>
    </row>
    <row r="10" spans="1:27" ht="13.5" customHeight="1">
      <c r="A10" s="209"/>
      <c r="B10" s="213"/>
      <c r="C10" s="197"/>
      <c r="D10" s="210"/>
      <c r="E10" s="289"/>
      <c r="F10" s="261"/>
      <c r="G10" s="292"/>
      <c r="H10" s="320" t="s">
        <v>45</v>
      </c>
      <c r="I10" s="286"/>
      <c r="J10" s="320" t="s">
        <v>45</v>
      </c>
      <c r="K10" s="301"/>
      <c r="L10" s="299"/>
      <c r="M10" s="320" t="s">
        <v>45</v>
      </c>
      <c r="N10" s="286"/>
      <c r="O10" s="320" t="s">
        <v>45</v>
      </c>
      <c r="P10" s="303"/>
      <c r="Q10" s="296"/>
      <c r="R10" s="320" t="s">
        <v>45</v>
      </c>
      <c r="S10" s="286"/>
      <c r="T10" s="320" t="s">
        <v>45</v>
      </c>
      <c r="U10" s="307"/>
      <c r="V10" s="305"/>
      <c r="W10" s="320" t="s">
        <v>46</v>
      </c>
      <c r="X10" s="307"/>
      <c r="Y10" s="301"/>
      <c r="Z10" s="163" t="s">
        <v>165</v>
      </c>
      <c r="AA10" s="318"/>
    </row>
    <row r="11" spans="1:27" ht="54.75" customHeight="1">
      <c r="A11" s="199"/>
      <c r="B11" s="214"/>
      <c r="C11" s="197"/>
      <c r="D11" s="211"/>
      <c r="E11" s="290"/>
      <c r="F11" s="262"/>
      <c r="G11" s="293"/>
      <c r="H11" s="321"/>
      <c r="I11" s="287"/>
      <c r="J11" s="321"/>
      <c r="K11" s="302"/>
      <c r="L11" s="300"/>
      <c r="M11" s="321"/>
      <c r="N11" s="287"/>
      <c r="O11" s="321"/>
      <c r="P11" s="223"/>
      <c r="Q11" s="297"/>
      <c r="R11" s="321"/>
      <c r="S11" s="287"/>
      <c r="T11" s="321"/>
      <c r="U11" s="308"/>
      <c r="V11" s="306"/>
      <c r="W11" s="321"/>
      <c r="X11" s="308"/>
      <c r="Y11" s="302"/>
      <c r="Z11" s="164" t="s">
        <v>166</v>
      </c>
      <c r="AA11" s="319"/>
    </row>
    <row r="12" spans="1:27" ht="12.75" customHeight="1">
      <c r="A12" s="42">
        <v>17</v>
      </c>
      <c r="B12" s="43">
        <v>201</v>
      </c>
      <c r="C12" s="44" t="s">
        <v>67</v>
      </c>
      <c r="D12" s="45" t="s">
        <v>68</v>
      </c>
      <c r="E12" s="193">
        <v>35</v>
      </c>
      <c r="F12" s="71" t="s">
        <v>95</v>
      </c>
      <c r="G12" s="71">
        <v>85</v>
      </c>
      <c r="H12" s="71">
        <v>78</v>
      </c>
      <c r="I12" s="71">
        <v>1033</v>
      </c>
      <c r="J12" s="71">
        <v>279</v>
      </c>
      <c r="K12" s="68">
        <f>IF(G12=""," ",ROUND(J12/I12*100,1))</f>
        <v>27</v>
      </c>
      <c r="L12" s="72">
        <v>50</v>
      </c>
      <c r="M12" s="71">
        <v>48</v>
      </c>
      <c r="N12" s="71">
        <v>915</v>
      </c>
      <c r="O12" s="71">
        <v>289</v>
      </c>
      <c r="P12" s="73">
        <f>IF(L12=""," ",ROUND(O12/N12*100,1))</f>
        <v>31.6</v>
      </c>
      <c r="Q12" s="72">
        <v>5</v>
      </c>
      <c r="R12" s="71">
        <v>2</v>
      </c>
      <c r="S12" s="71">
        <v>44</v>
      </c>
      <c r="T12" s="71">
        <v>5</v>
      </c>
      <c r="U12" s="68">
        <f>IF(Q12=""," ",ROUND(T12/S12*100,1))</f>
        <v>11.4</v>
      </c>
      <c r="V12" s="74">
        <v>246</v>
      </c>
      <c r="W12" s="71">
        <v>16</v>
      </c>
      <c r="X12" s="75">
        <f>IF(V12=""," ",ROUND(W12/V12*100,1))</f>
        <v>6.5</v>
      </c>
      <c r="Y12" s="71">
        <v>192</v>
      </c>
      <c r="Z12" s="71">
        <v>4</v>
      </c>
      <c r="AA12" s="73">
        <f>IF(Y12=""," ",ROUND(Z12/Y12*100,1))</f>
        <v>2.1</v>
      </c>
    </row>
    <row r="13" spans="1:27" ht="12.75" customHeight="1">
      <c r="A13" s="42">
        <v>17</v>
      </c>
      <c r="B13" s="43">
        <v>202</v>
      </c>
      <c r="C13" s="44" t="s">
        <v>67</v>
      </c>
      <c r="D13" s="45" t="s">
        <v>69</v>
      </c>
      <c r="E13" s="193">
        <v>30</v>
      </c>
      <c r="F13" s="71" t="s">
        <v>103</v>
      </c>
      <c r="G13" s="71">
        <v>69</v>
      </c>
      <c r="H13" s="71">
        <v>60</v>
      </c>
      <c r="I13" s="71">
        <v>1358</v>
      </c>
      <c r="J13" s="71">
        <v>364</v>
      </c>
      <c r="K13" s="68">
        <f aca="true" t="shared" si="0" ref="K13:K30">IF(G13=""," ",ROUND(J13/I13*100,1))</f>
        <v>26.8</v>
      </c>
      <c r="L13" s="72">
        <v>42</v>
      </c>
      <c r="M13" s="71">
        <v>39</v>
      </c>
      <c r="N13" s="71">
        <v>945</v>
      </c>
      <c r="O13" s="71">
        <v>232</v>
      </c>
      <c r="P13" s="73">
        <f>IF(L13=""," ",ROUND(O13/N13*100,1))</f>
        <v>24.6</v>
      </c>
      <c r="Q13" s="72">
        <v>5</v>
      </c>
      <c r="R13" s="71">
        <v>2</v>
      </c>
      <c r="S13" s="71">
        <v>46</v>
      </c>
      <c r="T13" s="71">
        <v>3</v>
      </c>
      <c r="U13" s="68">
        <f>IF(Q13=""," ",ROUND(T13/S13*100,1))</f>
        <v>6.5</v>
      </c>
      <c r="V13" s="74">
        <v>54</v>
      </c>
      <c r="W13" s="71">
        <v>3</v>
      </c>
      <c r="X13" s="75">
        <f>IF(V13=""," ",ROUND(W13/V13*100,1))</f>
        <v>5.6</v>
      </c>
      <c r="Y13" s="71">
        <v>54</v>
      </c>
      <c r="Z13" s="71">
        <v>3</v>
      </c>
      <c r="AA13" s="73">
        <f>IF(Y13=""," ",ROUND(Z13/Y13*100,1))</f>
        <v>5.6</v>
      </c>
    </row>
    <row r="14" spans="1:27" ht="12.75" customHeight="1">
      <c r="A14" s="42">
        <v>17</v>
      </c>
      <c r="B14" s="43">
        <v>203</v>
      </c>
      <c r="C14" s="44" t="s">
        <v>67</v>
      </c>
      <c r="D14" s="46" t="s">
        <v>70</v>
      </c>
      <c r="E14" s="193">
        <v>40</v>
      </c>
      <c r="F14" s="71" t="s">
        <v>103</v>
      </c>
      <c r="G14" s="71">
        <v>68</v>
      </c>
      <c r="H14" s="71">
        <v>64</v>
      </c>
      <c r="I14" s="71">
        <v>1105</v>
      </c>
      <c r="J14" s="71">
        <v>388</v>
      </c>
      <c r="K14" s="68">
        <f t="shared" si="0"/>
        <v>35.1</v>
      </c>
      <c r="L14" s="72">
        <v>38</v>
      </c>
      <c r="M14" s="71">
        <v>36</v>
      </c>
      <c r="N14" s="71">
        <v>743</v>
      </c>
      <c r="O14" s="71">
        <v>266</v>
      </c>
      <c r="P14" s="73">
        <f aca="true" t="shared" si="1" ref="P14:P29">IF(L14=""," ",ROUND(O14/N14*100,1))</f>
        <v>35.8</v>
      </c>
      <c r="Q14" s="72">
        <v>6</v>
      </c>
      <c r="R14" s="71">
        <v>5</v>
      </c>
      <c r="S14" s="71">
        <v>43</v>
      </c>
      <c r="T14" s="71">
        <v>7</v>
      </c>
      <c r="U14" s="68">
        <f aca="true" t="shared" si="2" ref="U14:U29">IF(Q14=""," ",ROUND(T14/S14*100,1))</f>
        <v>16.3</v>
      </c>
      <c r="V14" s="74">
        <v>274</v>
      </c>
      <c r="W14" s="71">
        <v>46</v>
      </c>
      <c r="X14" s="75">
        <f aca="true" t="shared" si="3" ref="X14:X30">IF(V14=""," ",ROUND(W14/V14*100,1))</f>
        <v>16.8</v>
      </c>
      <c r="Y14" s="71">
        <v>200</v>
      </c>
      <c r="Z14" s="71">
        <v>17</v>
      </c>
      <c r="AA14" s="73">
        <f aca="true" t="shared" si="4" ref="AA14:AA30">IF(Y14=""," ",ROUND(Z14/Y14*100,1))</f>
        <v>8.5</v>
      </c>
    </row>
    <row r="15" spans="1:27" ht="12.75" customHeight="1">
      <c r="A15" s="42">
        <v>17</v>
      </c>
      <c r="B15" s="43">
        <v>204</v>
      </c>
      <c r="C15" s="44" t="s">
        <v>67</v>
      </c>
      <c r="D15" s="46" t="s">
        <v>71</v>
      </c>
      <c r="E15" s="193">
        <v>40</v>
      </c>
      <c r="F15" s="71" t="s">
        <v>108</v>
      </c>
      <c r="G15" s="71">
        <v>41</v>
      </c>
      <c r="H15" s="71">
        <v>31</v>
      </c>
      <c r="I15" s="71">
        <v>382</v>
      </c>
      <c r="J15" s="71">
        <v>87</v>
      </c>
      <c r="K15" s="68">
        <f t="shared" si="0"/>
        <v>22.8</v>
      </c>
      <c r="L15" s="72">
        <v>36</v>
      </c>
      <c r="M15" s="71">
        <v>29</v>
      </c>
      <c r="N15" s="71">
        <v>360</v>
      </c>
      <c r="O15" s="71">
        <v>85</v>
      </c>
      <c r="P15" s="73">
        <f t="shared" si="1"/>
        <v>23.6</v>
      </c>
      <c r="Q15" s="72">
        <v>6</v>
      </c>
      <c r="R15" s="71">
        <v>2</v>
      </c>
      <c r="S15" s="71">
        <v>41</v>
      </c>
      <c r="T15" s="71">
        <v>2</v>
      </c>
      <c r="U15" s="68">
        <f t="shared" si="2"/>
        <v>4.9</v>
      </c>
      <c r="V15" s="74">
        <v>84</v>
      </c>
      <c r="W15" s="71">
        <v>21</v>
      </c>
      <c r="X15" s="75">
        <f t="shared" si="3"/>
        <v>25</v>
      </c>
      <c r="Y15" s="71">
        <v>51</v>
      </c>
      <c r="Z15" s="71">
        <v>3</v>
      </c>
      <c r="AA15" s="73">
        <f t="shared" si="4"/>
        <v>5.9</v>
      </c>
    </row>
    <row r="16" spans="1:27" ht="12.75" customHeight="1">
      <c r="A16" s="42">
        <v>17</v>
      </c>
      <c r="B16" s="43">
        <v>205</v>
      </c>
      <c r="C16" s="44" t="s">
        <v>67</v>
      </c>
      <c r="D16" s="46" t="s">
        <v>72</v>
      </c>
      <c r="E16" s="193">
        <v>25</v>
      </c>
      <c r="F16" s="71" t="s">
        <v>108</v>
      </c>
      <c r="G16" s="71">
        <v>25</v>
      </c>
      <c r="H16" s="71">
        <v>18</v>
      </c>
      <c r="I16" s="71">
        <v>246</v>
      </c>
      <c r="J16" s="71">
        <v>34</v>
      </c>
      <c r="K16" s="68">
        <f t="shared" si="0"/>
        <v>13.8</v>
      </c>
      <c r="L16" s="72">
        <v>19</v>
      </c>
      <c r="M16" s="71">
        <v>15</v>
      </c>
      <c r="N16" s="71">
        <v>210</v>
      </c>
      <c r="O16" s="71">
        <v>31</v>
      </c>
      <c r="P16" s="73">
        <f t="shared" si="1"/>
        <v>14.8</v>
      </c>
      <c r="Q16" s="72">
        <v>6</v>
      </c>
      <c r="R16" s="71">
        <v>3</v>
      </c>
      <c r="S16" s="71">
        <v>36</v>
      </c>
      <c r="T16" s="71">
        <v>3</v>
      </c>
      <c r="U16" s="68">
        <f t="shared" si="2"/>
        <v>8.3</v>
      </c>
      <c r="V16" s="74">
        <v>26</v>
      </c>
      <c r="W16" s="71">
        <v>2</v>
      </c>
      <c r="X16" s="75">
        <f t="shared" si="3"/>
        <v>7.7</v>
      </c>
      <c r="Y16" s="71">
        <v>23</v>
      </c>
      <c r="Z16" s="71">
        <v>1</v>
      </c>
      <c r="AA16" s="73">
        <f t="shared" si="4"/>
        <v>4.3</v>
      </c>
    </row>
    <row r="17" spans="1:27" ht="12.75" customHeight="1">
      <c r="A17" s="42">
        <v>17</v>
      </c>
      <c r="B17" s="43">
        <v>206</v>
      </c>
      <c r="C17" s="44" t="s">
        <v>67</v>
      </c>
      <c r="D17" s="46" t="s">
        <v>73</v>
      </c>
      <c r="E17" s="193">
        <v>40</v>
      </c>
      <c r="F17" s="71" t="s">
        <v>103</v>
      </c>
      <c r="G17" s="71">
        <v>30</v>
      </c>
      <c r="H17" s="71">
        <v>28</v>
      </c>
      <c r="I17" s="71">
        <v>368</v>
      </c>
      <c r="J17" s="71">
        <v>126</v>
      </c>
      <c r="K17" s="68">
        <f t="shared" si="0"/>
        <v>34.2</v>
      </c>
      <c r="L17" s="72">
        <v>30</v>
      </c>
      <c r="M17" s="71">
        <v>28</v>
      </c>
      <c r="N17" s="71">
        <v>368</v>
      </c>
      <c r="O17" s="71">
        <v>126</v>
      </c>
      <c r="P17" s="73">
        <f t="shared" si="1"/>
        <v>34.2</v>
      </c>
      <c r="Q17" s="72">
        <v>6</v>
      </c>
      <c r="R17" s="71">
        <v>4</v>
      </c>
      <c r="S17" s="71">
        <v>42</v>
      </c>
      <c r="T17" s="71">
        <v>7</v>
      </c>
      <c r="U17" s="68">
        <f t="shared" si="2"/>
        <v>16.7</v>
      </c>
      <c r="V17" s="74">
        <v>114</v>
      </c>
      <c r="W17" s="71">
        <v>15</v>
      </c>
      <c r="X17" s="76">
        <f t="shared" si="3"/>
        <v>13.2</v>
      </c>
      <c r="Y17" s="77">
        <v>79</v>
      </c>
      <c r="Z17" s="145">
        <v>4</v>
      </c>
      <c r="AA17" s="73">
        <f t="shared" si="4"/>
        <v>5.1</v>
      </c>
    </row>
    <row r="18" spans="1:27" ht="12.75" customHeight="1">
      <c r="A18" s="42">
        <v>17</v>
      </c>
      <c r="B18" s="43">
        <v>207</v>
      </c>
      <c r="C18" s="44" t="s">
        <v>67</v>
      </c>
      <c r="D18" s="46" t="s">
        <v>74</v>
      </c>
      <c r="E18" s="193">
        <v>35</v>
      </c>
      <c r="F18" s="71" t="s">
        <v>137</v>
      </c>
      <c r="G18" s="71">
        <v>37</v>
      </c>
      <c r="H18" s="71">
        <v>31</v>
      </c>
      <c r="I18" s="71">
        <v>598</v>
      </c>
      <c r="J18" s="71">
        <v>186</v>
      </c>
      <c r="K18" s="68">
        <f t="shared" si="0"/>
        <v>31.1</v>
      </c>
      <c r="L18" s="72">
        <v>20</v>
      </c>
      <c r="M18" s="71">
        <v>15</v>
      </c>
      <c r="N18" s="71">
        <v>360</v>
      </c>
      <c r="O18" s="71">
        <v>92</v>
      </c>
      <c r="P18" s="73">
        <f t="shared" si="1"/>
        <v>25.6</v>
      </c>
      <c r="Q18" s="72">
        <v>5</v>
      </c>
      <c r="R18" s="71">
        <v>2</v>
      </c>
      <c r="S18" s="71">
        <v>35</v>
      </c>
      <c r="T18" s="71">
        <v>3</v>
      </c>
      <c r="U18" s="68">
        <f t="shared" si="2"/>
        <v>8.6</v>
      </c>
      <c r="V18" s="74">
        <v>18</v>
      </c>
      <c r="W18" s="71">
        <v>0</v>
      </c>
      <c r="X18" s="75">
        <f t="shared" si="3"/>
        <v>0</v>
      </c>
      <c r="Y18" s="71">
        <v>17</v>
      </c>
      <c r="Z18" s="71">
        <v>0</v>
      </c>
      <c r="AA18" s="73">
        <f t="shared" si="4"/>
        <v>0</v>
      </c>
    </row>
    <row r="19" spans="1:27" ht="12.75" customHeight="1">
      <c r="A19" s="42">
        <v>17</v>
      </c>
      <c r="B19" s="43">
        <v>209</v>
      </c>
      <c r="C19" s="44" t="s">
        <v>67</v>
      </c>
      <c r="D19" s="46" t="s">
        <v>75</v>
      </c>
      <c r="E19" s="193"/>
      <c r="F19" s="71"/>
      <c r="G19" s="71"/>
      <c r="H19" s="71"/>
      <c r="I19" s="71"/>
      <c r="J19" s="71"/>
      <c r="K19" s="68" t="str">
        <f t="shared" si="0"/>
        <v> </v>
      </c>
      <c r="L19" s="72">
        <v>30</v>
      </c>
      <c r="M19" s="71">
        <v>19</v>
      </c>
      <c r="N19" s="71">
        <v>289</v>
      </c>
      <c r="O19" s="71">
        <v>54</v>
      </c>
      <c r="P19" s="73">
        <f t="shared" si="1"/>
        <v>18.7</v>
      </c>
      <c r="Q19" s="72">
        <v>6</v>
      </c>
      <c r="R19" s="71">
        <v>3</v>
      </c>
      <c r="S19" s="71">
        <v>39</v>
      </c>
      <c r="T19" s="71">
        <v>4</v>
      </c>
      <c r="U19" s="68">
        <f t="shared" si="2"/>
        <v>10.3</v>
      </c>
      <c r="V19" s="74">
        <v>43</v>
      </c>
      <c r="W19" s="71">
        <v>0</v>
      </c>
      <c r="X19" s="75">
        <f t="shared" si="3"/>
        <v>0</v>
      </c>
      <c r="Y19" s="71">
        <v>38</v>
      </c>
      <c r="Z19" s="71">
        <v>0</v>
      </c>
      <c r="AA19" s="73">
        <f t="shared" si="4"/>
        <v>0</v>
      </c>
    </row>
    <row r="20" spans="1:27" ht="12.75" customHeight="1">
      <c r="A20" s="42">
        <v>17</v>
      </c>
      <c r="B20" s="43">
        <v>210</v>
      </c>
      <c r="C20" s="44" t="s">
        <v>67</v>
      </c>
      <c r="D20" s="46" t="s">
        <v>76</v>
      </c>
      <c r="E20" s="193">
        <v>40</v>
      </c>
      <c r="F20" s="71" t="s">
        <v>115</v>
      </c>
      <c r="G20" s="71">
        <v>87</v>
      </c>
      <c r="H20" s="71">
        <v>76</v>
      </c>
      <c r="I20" s="71">
        <v>1560</v>
      </c>
      <c r="J20" s="71">
        <v>445</v>
      </c>
      <c r="K20" s="68">
        <f t="shared" si="0"/>
        <v>28.5</v>
      </c>
      <c r="L20" s="72">
        <v>39</v>
      </c>
      <c r="M20" s="71">
        <v>35</v>
      </c>
      <c r="N20" s="71">
        <v>806</v>
      </c>
      <c r="O20" s="71">
        <v>214</v>
      </c>
      <c r="P20" s="73">
        <f t="shared" si="1"/>
        <v>26.6</v>
      </c>
      <c r="Q20" s="72">
        <v>6</v>
      </c>
      <c r="R20" s="71">
        <v>5</v>
      </c>
      <c r="S20" s="71">
        <v>44</v>
      </c>
      <c r="T20" s="71">
        <v>7</v>
      </c>
      <c r="U20" s="68">
        <f t="shared" si="2"/>
        <v>15.9</v>
      </c>
      <c r="V20" s="74">
        <v>142</v>
      </c>
      <c r="W20" s="71">
        <v>17</v>
      </c>
      <c r="X20" s="75">
        <f t="shared" si="3"/>
        <v>12</v>
      </c>
      <c r="Y20" s="71">
        <v>126</v>
      </c>
      <c r="Z20" s="71">
        <v>7</v>
      </c>
      <c r="AA20" s="73">
        <f t="shared" si="4"/>
        <v>5.6</v>
      </c>
    </row>
    <row r="21" spans="1:27" ht="12.75" customHeight="1">
      <c r="A21" s="42">
        <v>17</v>
      </c>
      <c r="B21" s="43">
        <v>211</v>
      </c>
      <c r="C21" s="44" t="s">
        <v>67</v>
      </c>
      <c r="D21" s="46" t="s">
        <v>77</v>
      </c>
      <c r="E21" s="193"/>
      <c r="F21" s="71"/>
      <c r="G21" s="71"/>
      <c r="H21" s="71"/>
      <c r="I21" s="71"/>
      <c r="J21" s="71"/>
      <c r="K21" s="68" t="str">
        <f t="shared" si="0"/>
        <v> </v>
      </c>
      <c r="L21" s="72">
        <v>22</v>
      </c>
      <c r="M21" s="71">
        <v>17</v>
      </c>
      <c r="N21" s="71">
        <v>276</v>
      </c>
      <c r="O21" s="71">
        <v>76</v>
      </c>
      <c r="P21" s="73">
        <f t="shared" si="1"/>
        <v>27.5</v>
      </c>
      <c r="Q21" s="72">
        <v>5</v>
      </c>
      <c r="R21" s="71">
        <v>2</v>
      </c>
      <c r="S21" s="71">
        <v>40</v>
      </c>
      <c r="T21" s="71">
        <v>3</v>
      </c>
      <c r="U21" s="68">
        <f t="shared" si="2"/>
        <v>7.5</v>
      </c>
      <c r="V21" s="74">
        <v>55</v>
      </c>
      <c r="W21" s="71">
        <v>1</v>
      </c>
      <c r="X21" s="75">
        <f t="shared" si="3"/>
        <v>1.8</v>
      </c>
      <c r="Y21" s="71">
        <v>50</v>
      </c>
      <c r="Z21" s="71">
        <v>1</v>
      </c>
      <c r="AA21" s="73">
        <f t="shared" si="4"/>
        <v>2</v>
      </c>
    </row>
    <row r="22" spans="1:27" ht="12.75" customHeight="1">
      <c r="A22" s="42">
        <v>17</v>
      </c>
      <c r="B22" s="43">
        <v>324</v>
      </c>
      <c r="C22" s="44" t="s">
        <v>67</v>
      </c>
      <c r="D22" s="46" t="s">
        <v>78</v>
      </c>
      <c r="E22" s="193"/>
      <c r="F22" s="71"/>
      <c r="G22" s="71"/>
      <c r="H22" s="71"/>
      <c r="I22" s="71"/>
      <c r="J22" s="71"/>
      <c r="K22" s="68" t="str">
        <f t="shared" si="0"/>
        <v> </v>
      </c>
      <c r="L22" s="72">
        <v>8</v>
      </c>
      <c r="M22" s="71">
        <v>3</v>
      </c>
      <c r="N22" s="71">
        <v>56</v>
      </c>
      <c r="O22" s="71">
        <v>3</v>
      </c>
      <c r="P22" s="73">
        <f t="shared" si="1"/>
        <v>5.4</v>
      </c>
      <c r="Q22" s="72">
        <v>5</v>
      </c>
      <c r="R22" s="71">
        <v>0</v>
      </c>
      <c r="S22" s="71">
        <v>30</v>
      </c>
      <c r="T22" s="71">
        <v>0</v>
      </c>
      <c r="U22" s="68">
        <f t="shared" si="2"/>
        <v>0</v>
      </c>
      <c r="V22" s="74">
        <v>10</v>
      </c>
      <c r="W22" s="71">
        <v>0</v>
      </c>
      <c r="X22" s="75">
        <f t="shared" si="3"/>
        <v>0</v>
      </c>
      <c r="Y22" s="71">
        <v>10</v>
      </c>
      <c r="Z22" s="71">
        <v>0</v>
      </c>
      <c r="AA22" s="73">
        <f t="shared" si="4"/>
        <v>0</v>
      </c>
    </row>
    <row r="23" spans="1:27" ht="12.75" customHeight="1">
      <c r="A23" s="42">
        <v>17</v>
      </c>
      <c r="B23" s="43">
        <v>344</v>
      </c>
      <c r="C23" s="44" t="s">
        <v>67</v>
      </c>
      <c r="D23" s="46" t="s">
        <v>79</v>
      </c>
      <c r="E23" s="193">
        <v>30</v>
      </c>
      <c r="F23" s="71" t="s">
        <v>122</v>
      </c>
      <c r="G23" s="71">
        <v>35</v>
      </c>
      <c r="H23" s="71">
        <v>31</v>
      </c>
      <c r="I23" s="71">
        <v>442</v>
      </c>
      <c r="J23" s="71">
        <v>147</v>
      </c>
      <c r="K23" s="68">
        <f t="shared" si="0"/>
        <v>33.3</v>
      </c>
      <c r="L23" s="72">
        <v>13</v>
      </c>
      <c r="M23" s="71">
        <v>11</v>
      </c>
      <c r="N23" s="71">
        <v>208</v>
      </c>
      <c r="O23" s="71">
        <v>60</v>
      </c>
      <c r="P23" s="73">
        <f t="shared" si="1"/>
        <v>28.8</v>
      </c>
      <c r="Q23" s="72">
        <v>6</v>
      </c>
      <c r="R23" s="71">
        <v>3</v>
      </c>
      <c r="S23" s="71">
        <v>30</v>
      </c>
      <c r="T23" s="71">
        <v>3</v>
      </c>
      <c r="U23" s="68">
        <f t="shared" si="2"/>
        <v>10</v>
      </c>
      <c r="V23" s="74">
        <v>46</v>
      </c>
      <c r="W23" s="71">
        <v>14</v>
      </c>
      <c r="X23" s="75">
        <f t="shared" si="3"/>
        <v>30.4</v>
      </c>
      <c r="Y23" s="71">
        <v>35</v>
      </c>
      <c r="Z23" s="71">
        <v>13</v>
      </c>
      <c r="AA23" s="73">
        <f t="shared" si="4"/>
        <v>37.1</v>
      </c>
    </row>
    <row r="24" spans="1:27" ht="12.75" customHeight="1">
      <c r="A24" s="42">
        <v>17</v>
      </c>
      <c r="B24" s="43">
        <v>361</v>
      </c>
      <c r="C24" s="44" t="s">
        <v>67</v>
      </c>
      <c r="D24" s="46" t="s">
        <v>80</v>
      </c>
      <c r="E24" s="193"/>
      <c r="F24" s="71"/>
      <c r="G24" s="71"/>
      <c r="H24" s="71"/>
      <c r="I24" s="71"/>
      <c r="J24" s="71"/>
      <c r="K24" s="68"/>
      <c r="L24" s="72">
        <v>21</v>
      </c>
      <c r="M24" s="71">
        <v>18</v>
      </c>
      <c r="N24" s="71">
        <v>445</v>
      </c>
      <c r="O24" s="71">
        <v>65</v>
      </c>
      <c r="P24" s="73">
        <f t="shared" si="1"/>
        <v>14.6</v>
      </c>
      <c r="Q24" s="72">
        <v>5</v>
      </c>
      <c r="R24" s="71">
        <v>1</v>
      </c>
      <c r="S24" s="71">
        <v>35</v>
      </c>
      <c r="T24" s="71">
        <v>1</v>
      </c>
      <c r="U24" s="68">
        <f t="shared" si="2"/>
        <v>2.9</v>
      </c>
      <c r="V24" s="74">
        <v>40</v>
      </c>
      <c r="W24" s="71">
        <v>1</v>
      </c>
      <c r="X24" s="75">
        <f t="shared" si="3"/>
        <v>2.5</v>
      </c>
      <c r="Y24" s="71">
        <v>30</v>
      </c>
      <c r="Z24" s="71">
        <v>1</v>
      </c>
      <c r="AA24" s="73">
        <f t="shared" si="4"/>
        <v>3.3</v>
      </c>
    </row>
    <row r="25" spans="1:27" ht="12.75" customHeight="1">
      <c r="A25" s="42">
        <v>17</v>
      </c>
      <c r="B25" s="43">
        <v>365</v>
      </c>
      <c r="C25" s="44" t="s">
        <v>67</v>
      </c>
      <c r="D25" s="46" t="s">
        <v>81</v>
      </c>
      <c r="E25" s="193">
        <v>40</v>
      </c>
      <c r="F25" s="71" t="s">
        <v>140</v>
      </c>
      <c r="G25" s="71">
        <v>39</v>
      </c>
      <c r="H25" s="71">
        <v>35</v>
      </c>
      <c r="I25" s="71">
        <v>449</v>
      </c>
      <c r="J25" s="71">
        <v>137</v>
      </c>
      <c r="K25" s="68">
        <f t="shared" si="0"/>
        <v>30.5</v>
      </c>
      <c r="L25" s="72">
        <v>26</v>
      </c>
      <c r="M25" s="71">
        <v>22</v>
      </c>
      <c r="N25" s="71">
        <v>271</v>
      </c>
      <c r="O25" s="71">
        <v>72</v>
      </c>
      <c r="P25" s="73">
        <f t="shared" si="1"/>
        <v>26.6</v>
      </c>
      <c r="Q25" s="72">
        <v>5</v>
      </c>
      <c r="R25" s="71">
        <v>2</v>
      </c>
      <c r="S25" s="71">
        <v>29</v>
      </c>
      <c r="T25" s="71">
        <v>5</v>
      </c>
      <c r="U25" s="68">
        <f t="shared" si="2"/>
        <v>17.2</v>
      </c>
      <c r="V25" s="74">
        <v>25</v>
      </c>
      <c r="W25" s="71">
        <v>3</v>
      </c>
      <c r="X25" s="75">
        <f t="shared" si="3"/>
        <v>12</v>
      </c>
      <c r="Y25" s="71">
        <v>25</v>
      </c>
      <c r="Z25" s="71">
        <v>3</v>
      </c>
      <c r="AA25" s="73">
        <f t="shared" si="4"/>
        <v>12</v>
      </c>
    </row>
    <row r="26" spans="1:27" ht="12.75" customHeight="1">
      <c r="A26" s="42">
        <v>17</v>
      </c>
      <c r="B26" s="43">
        <v>384</v>
      </c>
      <c r="C26" s="44" t="s">
        <v>82</v>
      </c>
      <c r="D26" s="46" t="s">
        <v>83</v>
      </c>
      <c r="E26" s="193">
        <v>30</v>
      </c>
      <c r="F26" s="71" t="s">
        <v>141</v>
      </c>
      <c r="G26" s="71">
        <v>12</v>
      </c>
      <c r="H26" s="71">
        <v>7</v>
      </c>
      <c r="I26" s="71">
        <v>179</v>
      </c>
      <c r="J26" s="71">
        <v>34</v>
      </c>
      <c r="K26" s="68">
        <f t="shared" si="0"/>
        <v>19</v>
      </c>
      <c r="L26" s="72">
        <v>13</v>
      </c>
      <c r="M26" s="71">
        <v>8</v>
      </c>
      <c r="N26" s="71">
        <v>173</v>
      </c>
      <c r="O26" s="71">
        <v>29</v>
      </c>
      <c r="P26" s="73">
        <f t="shared" si="1"/>
        <v>16.8</v>
      </c>
      <c r="Q26" s="72">
        <v>5</v>
      </c>
      <c r="R26" s="71">
        <v>1</v>
      </c>
      <c r="S26" s="71">
        <v>40</v>
      </c>
      <c r="T26" s="71">
        <v>1</v>
      </c>
      <c r="U26" s="68">
        <f t="shared" si="2"/>
        <v>2.5</v>
      </c>
      <c r="V26" s="74">
        <v>50</v>
      </c>
      <c r="W26" s="71">
        <v>1</v>
      </c>
      <c r="X26" s="75">
        <f t="shared" si="3"/>
        <v>2</v>
      </c>
      <c r="Y26" s="71">
        <v>46</v>
      </c>
      <c r="Z26" s="71">
        <v>0</v>
      </c>
      <c r="AA26" s="73">
        <f t="shared" si="4"/>
        <v>0</v>
      </c>
    </row>
    <row r="27" spans="1:27" ht="12.75" customHeight="1">
      <c r="A27" s="42">
        <v>17</v>
      </c>
      <c r="B27" s="43">
        <v>386</v>
      </c>
      <c r="C27" s="44" t="s">
        <v>67</v>
      </c>
      <c r="D27" s="46" t="s">
        <v>84</v>
      </c>
      <c r="E27" s="193">
        <v>35</v>
      </c>
      <c r="F27" s="71" t="s">
        <v>103</v>
      </c>
      <c r="G27" s="71">
        <v>14</v>
      </c>
      <c r="H27" s="71">
        <v>11</v>
      </c>
      <c r="I27" s="71">
        <v>158</v>
      </c>
      <c r="J27" s="71">
        <v>39</v>
      </c>
      <c r="K27" s="68">
        <f t="shared" si="0"/>
        <v>24.7</v>
      </c>
      <c r="L27" s="72">
        <v>14</v>
      </c>
      <c r="M27" s="71">
        <v>11</v>
      </c>
      <c r="N27" s="71">
        <v>158</v>
      </c>
      <c r="O27" s="71">
        <v>39</v>
      </c>
      <c r="P27" s="73">
        <f t="shared" si="1"/>
        <v>24.7</v>
      </c>
      <c r="Q27" s="72">
        <v>5</v>
      </c>
      <c r="R27" s="71">
        <v>0</v>
      </c>
      <c r="S27" s="71">
        <v>40</v>
      </c>
      <c r="T27" s="71">
        <v>0</v>
      </c>
      <c r="U27" s="68">
        <f t="shared" si="2"/>
        <v>0</v>
      </c>
      <c r="V27" s="74">
        <v>21</v>
      </c>
      <c r="W27" s="71">
        <v>2</v>
      </c>
      <c r="X27" s="75">
        <f t="shared" si="3"/>
        <v>9.5</v>
      </c>
      <c r="Y27" s="71">
        <v>18</v>
      </c>
      <c r="Z27" s="71">
        <v>1</v>
      </c>
      <c r="AA27" s="73">
        <f t="shared" si="4"/>
        <v>5.6</v>
      </c>
    </row>
    <row r="28" spans="1:27" ht="12.75" customHeight="1">
      <c r="A28" s="42">
        <v>17</v>
      </c>
      <c r="B28" s="43">
        <v>407</v>
      </c>
      <c r="C28" s="44" t="s">
        <v>67</v>
      </c>
      <c r="D28" s="46" t="s">
        <v>85</v>
      </c>
      <c r="E28" s="193"/>
      <c r="F28" s="71"/>
      <c r="G28" s="71"/>
      <c r="H28" s="71"/>
      <c r="I28" s="71"/>
      <c r="J28" s="71"/>
      <c r="K28" s="68" t="str">
        <f t="shared" si="0"/>
        <v> </v>
      </c>
      <c r="L28" s="72">
        <v>14</v>
      </c>
      <c r="M28" s="71">
        <v>13</v>
      </c>
      <c r="N28" s="71">
        <v>129</v>
      </c>
      <c r="O28" s="71">
        <v>38</v>
      </c>
      <c r="P28" s="73">
        <f t="shared" si="1"/>
        <v>29.5</v>
      </c>
      <c r="Q28" s="72">
        <v>5</v>
      </c>
      <c r="R28" s="71">
        <v>1</v>
      </c>
      <c r="S28" s="71">
        <v>36</v>
      </c>
      <c r="T28" s="71">
        <v>1</v>
      </c>
      <c r="U28" s="68">
        <f t="shared" si="2"/>
        <v>2.8</v>
      </c>
      <c r="V28" s="74">
        <v>24</v>
      </c>
      <c r="W28" s="71">
        <v>1</v>
      </c>
      <c r="X28" s="75">
        <f t="shared" si="3"/>
        <v>4.2</v>
      </c>
      <c r="Y28" s="71">
        <v>21</v>
      </c>
      <c r="Z28" s="71">
        <v>1</v>
      </c>
      <c r="AA28" s="73">
        <f t="shared" si="4"/>
        <v>4.8</v>
      </c>
    </row>
    <row r="29" spans="1:27" ht="12.75" customHeight="1">
      <c r="A29" s="42">
        <v>17</v>
      </c>
      <c r="B29" s="43">
        <v>461</v>
      </c>
      <c r="C29" s="44" t="s">
        <v>67</v>
      </c>
      <c r="D29" s="46" t="s">
        <v>86</v>
      </c>
      <c r="E29" s="193"/>
      <c r="F29" s="71"/>
      <c r="G29" s="71"/>
      <c r="H29" s="71"/>
      <c r="I29" s="71"/>
      <c r="J29" s="71"/>
      <c r="K29" s="68" t="str">
        <f t="shared" si="0"/>
        <v> </v>
      </c>
      <c r="L29" s="72">
        <v>19</v>
      </c>
      <c r="M29" s="71">
        <v>8</v>
      </c>
      <c r="N29" s="71">
        <v>154</v>
      </c>
      <c r="O29" s="71">
        <v>13</v>
      </c>
      <c r="P29" s="73">
        <f t="shared" si="1"/>
        <v>8.4</v>
      </c>
      <c r="Q29" s="72">
        <v>6</v>
      </c>
      <c r="R29" s="71">
        <v>1</v>
      </c>
      <c r="S29" s="71">
        <v>33</v>
      </c>
      <c r="T29" s="71">
        <v>1</v>
      </c>
      <c r="U29" s="68">
        <f t="shared" si="2"/>
        <v>3</v>
      </c>
      <c r="V29" s="74">
        <v>23</v>
      </c>
      <c r="W29" s="71">
        <v>1</v>
      </c>
      <c r="X29" s="75">
        <f t="shared" si="3"/>
        <v>4.3</v>
      </c>
      <c r="Y29" s="71">
        <v>19</v>
      </c>
      <c r="Z29" s="71">
        <v>0</v>
      </c>
      <c r="AA29" s="73">
        <f t="shared" si="4"/>
        <v>0</v>
      </c>
    </row>
    <row r="30" spans="1:27" ht="13.5" customHeight="1" thickBot="1">
      <c r="A30" s="42">
        <v>17</v>
      </c>
      <c r="B30" s="43">
        <v>463</v>
      </c>
      <c r="C30" s="44" t="s">
        <v>67</v>
      </c>
      <c r="D30" s="46" t="s">
        <v>87</v>
      </c>
      <c r="E30" s="193">
        <v>30</v>
      </c>
      <c r="F30" s="71" t="s">
        <v>122</v>
      </c>
      <c r="G30" s="71">
        <v>18</v>
      </c>
      <c r="H30" s="71">
        <v>14</v>
      </c>
      <c r="I30" s="71">
        <v>290</v>
      </c>
      <c r="J30" s="71">
        <v>54</v>
      </c>
      <c r="K30" s="68">
        <f t="shared" si="0"/>
        <v>18.6</v>
      </c>
      <c r="L30" s="181">
        <v>18</v>
      </c>
      <c r="M30" s="182">
        <v>14</v>
      </c>
      <c r="N30" s="182">
        <v>290</v>
      </c>
      <c r="O30" s="182">
        <v>54</v>
      </c>
      <c r="P30" s="73">
        <v>18.6</v>
      </c>
      <c r="Q30" s="72">
        <v>6</v>
      </c>
      <c r="R30" s="71">
        <v>3</v>
      </c>
      <c r="S30" s="71">
        <v>39</v>
      </c>
      <c r="T30" s="71">
        <v>4</v>
      </c>
      <c r="U30" s="68">
        <v>10.3</v>
      </c>
      <c r="V30" s="74">
        <v>31</v>
      </c>
      <c r="W30" s="71">
        <v>0</v>
      </c>
      <c r="X30" s="75">
        <f t="shared" si="3"/>
        <v>0</v>
      </c>
      <c r="Y30" s="71">
        <v>29</v>
      </c>
      <c r="Z30" s="71">
        <v>0</v>
      </c>
      <c r="AA30" s="73">
        <f t="shared" si="4"/>
        <v>0</v>
      </c>
    </row>
    <row r="31" spans="1:27" ht="18" customHeight="1" thickBot="1">
      <c r="A31" s="80"/>
      <c r="B31" s="81"/>
      <c r="C31" s="82"/>
      <c r="D31" s="83" t="s">
        <v>13</v>
      </c>
      <c r="E31" s="39"/>
      <c r="F31" s="61"/>
      <c r="G31" s="61"/>
      <c r="H31" s="61"/>
      <c r="I31" s="61"/>
      <c r="J31" s="61"/>
      <c r="K31" s="115"/>
      <c r="L31" s="84">
        <f>SUM(L12:L30)</f>
        <v>472</v>
      </c>
      <c r="M31" s="84">
        <f>SUM(M12:M30)</f>
        <v>389</v>
      </c>
      <c r="N31" s="84">
        <f>SUM(N12:N30)</f>
        <v>7156</v>
      </c>
      <c r="O31" s="84">
        <f>SUM(O12:O30)</f>
        <v>1838</v>
      </c>
      <c r="P31" s="107">
        <f>IF(L31=" "," ",ROUND(O31/N31*100,1))</f>
        <v>25.7</v>
      </c>
      <c r="Q31" s="84">
        <f>SUM(Q12:Q30)</f>
        <v>104</v>
      </c>
      <c r="R31" s="84">
        <f>SUM(R12:R30)</f>
        <v>42</v>
      </c>
      <c r="S31" s="84">
        <f>SUM(S12:S30)</f>
        <v>722</v>
      </c>
      <c r="T31" s="84">
        <f>SUM(T12:T30)</f>
        <v>60</v>
      </c>
      <c r="U31" s="107">
        <f>IF(Q31=""," ",ROUND(T31/S31*100,1))</f>
        <v>8.3</v>
      </c>
      <c r="V31" s="85"/>
      <c r="W31" s="116"/>
      <c r="X31" s="111"/>
      <c r="Y31" s="116"/>
      <c r="Z31" s="116"/>
      <c r="AA31" s="117"/>
    </row>
    <row r="32" spans="1:27" ht="12.75" customHeight="1">
      <c r="A32" s="86"/>
      <c r="B32" s="87"/>
      <c r="C32" s="88"/>
      <c r="D32" s="89" t="s">
        <v>70</v>
      </c>
      <c r="E32" s="90"/>
      <c r="F32" s="91"/>
      <c r="G32" s="91"/>
      <c r="H32" s="91"/>
      <c r="I32" s="91"/>
      <c r="J32" s="91"/>
      <c r="K32" s="112"/>
      <c r="L32" s="79">
        <v>1</v>
      </c>
      <c r="M32" s="71">
        <v>1</v>
      </c>
      <c r="N32" s="78">
        <v>19</v>
      </c>
      <c r="O32" s="71">
        <v>5</v>
      </c>
      <c r="P32" s="92">
        <f>IF(L32=""," ",ROUND(O32/N32*100,1))</f>
        <v>26.3</v>
      </c>
      <c r="Q32" s="50"/>
      <c r="R32" s="49"/>
      <c r="S32" s="51"/>
      <c r="T32" s="49"/>
      <c r="U32" s="92" t="str">
        <f>IF(Q32=""," ",ROUND(T32/S32*100,1))</f>
        <v> </v>
      </c>
      <c r="V32" s="93"/>
      <c r="W32" s="91"/>
      <c r="X32" s="108"/>
      <c r="Y32" s="91"/>
      <c r="Z32" s="91"/>
      <c r="AA32" s="118"/>
    </row>
    <row r="33" spans="1:27" ht="12.75" customHeight="1">
      <c r="A33" s="42"/>
      <c r="B33" s="69"/>
      <c r="C33" s="44"/>
      <c r="D33" s="45" t="s">
        <v>75</v>
      </c>
      <c r="E33" s="94"/>
      <c r="F33" s="95"/>
      <c r="G33" s="95"/>
      <c r="H33" s="95"/>
      <c r="I33" s="95"/>
      <c r="J33" s="95"/>
      <c r="K33" s="113"/>
      <c r="L33" s="79">
        <v>1</v>
      </c>
      <c r="M33" s="71">
        <v>0</v>
      </c>
      <c r="N33" s="78">
        <v>10</v>
      </c>
      <c r="O33" s="71">
        <v>0</v>
      </c>
      <c r="P33" s="73">
        <f>IF(L33=""," ",ROUND(O33/N33*100,1))</f>
        <v>0</v>
      </c>
      <c r="Q33" s="50"/>
      <c r="R33" s="49"/>
      <c r="S33" s="51"/>
      <c r="T33" s="49"/>
      <c r="U33" s="73" t="str">
        <f>IF(Q33=""," ",ROUND(T33/S33*100,1))</f>
        <v> </v>
      </c>
      <c r="V33" s="96"/>
      <c r="W33" s="95"/>
      <c r="X33" s="109"/>
      <c r="Y33" s="95"/>
      <c r="Z33" s="95"/>
      <c r="AA33" s="119"/>
    </row>
    <row r="34" spans="1:27" ht="12.75" customHeight="1">
      <c r="A34" s="97"/>
      <c r="B34" s="98"/>
      <c r="C34" s="99"/>
      <c r="D34" s="100" t="s">
        <v>76</v>
      </c>
      <c r="E34" s="101"/>
      <c r="F34" s="102"/>
      <c r="G34" s="102"/>
      <c r="H34" s="102"/>
      <c r="I34" s="102"/>
      <c r="J34" s="102"/>
      <c r="K34" s="114"/>
      <c r="L34" s="79">
        <v>1</v>
      </c>
      <c r="M34" s="78">
        <v>1</v>
      </c>
      <c r="N34" s="78">
        <v>55</v>
      </c>
      <c r="O34" s="78">
        <v>31</v>
      </c>
      <c r="P34" s="103">
        <f>IF(L34=""," ",ROUND(O34/N34*100,1))</f>
        <v>56.4</v>
      </c>
      <c r="Q34" s="50"/>
      <c r="R34" s="51"/>
      <c r="S34" s="51"/>
      <c r="T34" s="51"/>
      <c r="U34" s="103" t="str">
        <f>IF(Q34=""," ",ROUND(T34/S34*100,1))</f>
        <v> </v>
      </c>
      <c r="V34" s="104"/>
      <c r="W34" s="102"/>
      <c r="X34" s="110"/>
      <c r="Y34" s="102"/>
      <c r="Z34" s="102"/>
      <c r="AA34" s="120"/>
    </row>
    <row r="35" spans="1:27" ht="12.75" customHeight="1" thickBot="1">
      <c r="A35" s="133"/>
      <c r="B35" s="134"/>
      <c r="C35" s="135"/>
      <c r="D35" s="52" t="s">
        <v>146</v>
      </c>
      <c r="E35" s="136"/>
      <c r="F35" s="137"/>
      <c r="G35" s="137"/>
      <c r="H35" s="137"/>
      <c r="I35" s="137"/>
      <c r="J35" s="137"/>
      <c r="K35" s="138"/>
      <c r="L35" s="139">
        <v>1</v>
      </c>
      <c r="M35" s="139">
        <v>1</v>
      </c>
      <c r="N35" s="139">
        <v>55</v>
      </c>
      <c r="O35" s="139">
        <v>31</v>
      </c>
      <c r="P35" s="140">
        <v>56.4</v>
      </c>
      <c r="Q35" s="141"/>
      <c r="R35" s="141"/>
      <c r="S35" s="141"/>
      <c r="T35" s="141"/>
      <c r="U35" s="140"/>
      <c r="V35" s="142"/>
      <c r="W35" s="137"/>
      <c r="X35" s="143"/>
      <c r="Y35" s="137"/>
      <c r="Z35" s="137"/>
      <c r="AA35" s="144"/>
    </row>
    <row r="36" spans="1:27" ht="18" customHeight="1" thickBot="1">
      <c r="A36" s="80"/>
      <c r="B36" s="81"/>
      <c r="C36" s="283" t="s">
        <v>12</v>
      </c>
      <c r="D36" s="294"/>
      <c r="E36" s="39"/>
      <c r="F36" s="61"/>
      <c r="G36" s="61"/>
      <c r="H36" s="61"/>
      <c r="I36" s="61"/>
      <c r="J36" s="61"/>
      <c r="K36" s="115"/>
      <c r="L36" s="105">
        <f>SUM(L32:L35)</f>
        <v>4</v>
      </c>
      <c r="M36" s="105">
        <f>SUM(M32:M35)</f>
        <v>3</v>
      </c>
      <c r="N36" s="105">
        <f>SUM(N32:N35)</f>
        <v>139</v>
      </c>
      <c r="O36" s="105">
        <f>SUM(O32:O35)</f>
        <v>67</v>
      </c>
      <c r="P36" s="107">
        <f>IF(L36=0,"",ROUND(O36/N36*100,1))</f>
        <v>48.2</v>
      </c>
      <c r="Q36" s="105">
        <f>SUM(Q32:Q34)</f>
        <v>0</v>
      </c>
      <c r="R36" s="105">
        <f>SUM(R32:R34)</f>
        <v>0</v>
      </c>
      <c r="S36" s="105">
        <f>SUM(S32:S34)</f>
        <v>0</v>
      </c>
      <c r="T36" s="105">
        <f>SUM(T32:T34)</f>
        <v>0</v>
      </c>
      <c r="U36" s="107" t="str">
        <f>IF(Q36=0," ",ROUND(T36/S36*100,1))</f>
        <v> </v>
      </c>
      <c r="V36" s="85"/>
      <c r="W36" s="61"/>
      <c r="X36" s="111"/>
      <c r="Y36" s="61"/>
      <c r="Z36" s="61"/>
      <c r="AA36" s="121"/>
    </row>
    <row r="37" spans="1:27" ht="18" customHeight="1" thickBot="1">
      <c r="A37" s="80"/>
      <c r="B37" s="106"/>
      <c r="C37" s="283" t="s">
        <v>4</v>
      </c>
      <c r="D37" s="284"/>
      <c r="E37" s="39"/>
      <c r="F37" s="61"/>
      <c r="G37" s="63">
        <v>560</v>
      </c>
      <c r="H37" s="63">
        <v>484</v>
      </c>
      <c r="I37" s="63">
        <v>8168</v>
      </c>
      <c r="J37" s="63">
        <v>2320</v>
      </c>
      <c r="K37" s="107">
        <f>IF(G37=" "," ",ROUND(J37/I37*100,1))</f>
        <v>28.4</v>
      </c>
      <c r="L37" s="65">
        <f>L31+L36</f>
        <v>476</v>
      </c>
      <c r="M37" s="63">
        <f>M31+M36</f>
        <v>392</v>
      </c>
      <c r="N37" s="63">
        <f>N31+N36</f>
        <v>7295</v>
      </c>
      <c r="O37" s="63">
        <f>O31+O36</f>
        <v>1905</v>
      </c>
      <c r="P37" s="107">
        <f>IF(L37=""," ",ROUND(O37/N37*100,1))</f>
        <v>26.1</v>
      </c>
      <c r="Q37" s="65">
        <f>Q31+Q36</f>
        <v>104</v>
      </c>
      <c r="R37" s="63">
        <f>R31+R36</f>
        <v>42</v>
      </c>
      <c r="S37" s="63">
        <f>S31+S36</f>
        <v>722</v>
      </c>
      <c r="T37" s="63">
        <f>T31+T36</f>
        <v>60</v>
      </c>
      <c r="U37" s="107">
        <f>IF(Q37=""," ",ROUND(T37/S37*100,1))</f>
        <v>8.3</v>
      </c>
      <c r="V37" s="62">
        <f>SUM(V12:V30)</f>
        <v>1326</v>
      </c>
      <c r="W37" s="63">
        <f>SUM(W12:W30)</f>
        <v>144</v>
      </c>
      <c r="X37" s="184">
        <f>IF(V37=""," ",ROUND(W37/V37*100,1))</f>
        <v>10.9</v>
      </c>
      <c r="Y37" s="65">
        <f>SUM(Y12:Y30)</f>
        <v>1063</v>
      </c>
      <c r="Z37" s="63">
        <f>SUM(Z12:Z30)</f>
        <v>59</v>
      </c>
      <c r="AA37" s="107">
        <f>IF(Y37=0," ",ROUND(Z37/Y37*100,1))</f>
        <v>5.6</v>
      </c>
    </row>
    <row r="40" spans="7:10" ht="12">
      <c r="G40" s="183"/>
      <c r="H40" s="183"/>
      <c r="I40" s="183"/>
      <c r="J40" s="183"/>
    </row>
  </sheetData>
  <sheetProtection/>
  <mergeCells count="42">
    <mergeCell ref="AA9:AA11"/>
    <mergeCell ref="H10:H11"/>
    <mergeCell ref="J10:J11"/>
    <mergeCell ref="M10:M11"/>
    <mergeCell ref="O10:O11"/>
    <mergeCell ref="R10:R11"/>
    <mergeCell ref="T10:T11"/>
    <mergeCell ref="W10:W11"/>
    <mergeCell ref="S8:S11"/>
    <mergeCell ref="Y8:AA8"/>
    <mergeCell ref="Q6:S6"/>
    <mergeCell ref="V6:X6"/>
    <mergeCell ref="E6:G6"/>
    <mergeCell ref="Q7:U7"/>
    <mergeCell ref="V7:AA7"/>
    <mergeCell ref="L6:N6"/>
    <mergeCell ref="L7:P7"/>
    <mergeCell ref="V8:V11"/>
    <mergeCell ref="U9:U11"/>
    <mergeCell ref="X9:X11"/>
    <mergeCell ref="Y9:Y11"/>
    <mergeCell ref="Q8:Q11"/>
    <mergeCell ref="A7:A11"/>
    <mergeCell ref="C7:C11"/>
    <mergeCell ref="D7:D11"/>
    <mergeCell ref="B7:B11"/>
    <mergeCell ref="N8:N11"/>
    <mergeCell ref="L8:L11"/>
    <mergeCell ref="K9:K11"/>
    <mergeCell ref="P9:P11"/>
    <mergeCell ref="C37:D37"/>
    <mergeCell ref="E7:K7"/>
    <mergeCell ref="I8:I11"/>
    <mergeCell ref="E8:E11"/>
    <mergeCell ref="G8:G11"/>
    <mergeCell ref="F8:F11"/>
    <mergeCell ref="C36:D36"/>
    <mergeCell ref="Y2:AA2"/>
    <mergeCell ref="E4:F4"/>
    <mergeCell ref="H4:J4"/>
    <mergeCell ref="L4:N4"/>
    <mergeCell ref="P4:T4"/>
  </mergeCells>
  <conditionalFormatting sqref="T32:T35 R32:R35 O32:O35 M32:M35 Z12:Z15 O12:O29 M12:M29 J12:J30 H12:H30 W12:W30 T12:T30 R12:R30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30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16">
    <cfRule type="cellIs" priority="5" dxfId="0" operator="lessThanOrEqual" stopIfTrue="1">
      <formula>V17</formula>
    </cfRule>
    <cfRule type="cellIs" priority="6" dxfId="1" operator="greaterThan" stopIfTrue="1">
      <formula>V17</formula>
    </cfRule>
  </conditionalFormatting>
  <conditionalFormatting sqref="Z21:Z22 Z18:Z19 Z26 Z28:Z30">
    <cfRule type="cellIs" priority="7" dxfId="0" operator="lessThanOrEqual" stopIfTrue="1">
      <formula>Z17</formula>
    </cfRule>
    <cfRule type="cellIs" priority="8" dxfId="1" operator="greaterThan" stopIfTrue="1">
      <formula>Z17</formula>
    </cfRule>
  </conditionalFormatting>
  <conditionalFormatting sqref="Z24">
    <cfRule type="cellIs" priority="9" dxfId="0" operator="lessThanOrEqual" stopIfTrue="1">
      <formula>Z21</formula>
    </cfRule>
    <cfRule type="cellIs" priority="10" dxfId="1" operator="greaterThan" stopIfTrue="1">
      <formula>Z21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&amp;R石川県４－４</oddFooter>
  </headerFooter>
  <ignoredErrors>
    <ignoredError sqref="U37 U31 K37" evalError="1"/>
    <ignoredError sqref="X37 P37 P31" evalError="1" formula="1"/>
    <ignoredError sqref="U36 P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2009-12-21T06:10:29Z</cp:lastPrinted>
  <dcterms:created xsi:type="dcterms:W3CDTF">2002-01-07T10:53:07Z</dcterms:created>
  <dcterms:modified xsi:type="dcterms:W3CDTF">2010-01-08T05:39:13Z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