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9135" windowHeight="8115" activeTab="0"/>
  </bookViews>
  <sheets>
    <sheet name="新潟県４－１" sheetId="1" r:id="rId1"/>
    <sheet name="新潟県４－２" sheetId="2" r:id="rId2"/>
    <sheet name="新潟県４－３" sheetId="3" r:id="rId3"/>
    <sheet name="新潟県４－４" sheetId="4" r:id="rId4"/>
  </sheets>
  <definedNames>
    <definedName name="_xlnm.Print_Area" localSheetId="2">'新潟県４－３'!$A$1:$S$40</definedName>
    <definedName name="_xlnm.Print_Titles" localSheetId="0">'新潟県４－１'!$4:$7</definedName>
    <definedName name="_xlnm.Print_Titles" localSheetId="1">'新潟県４－２'!$4:$7</definedName>
    <definedName name="_xlnm.Print_Titles" localSheetId="2">'新潟県４－３'!$4:$7</definedName>
    <definedName name="_xlnm.Print_Titles" localSheetId="3">'新潟県４－４'!$7:$11</definedName>
  </definedNames>
  <calcPr fullCalcOnLoad="1"/>
</workbook>
</file>

<file path=xl/sharedStrings.xml><?xml version="1.0" encoding="utf-8"?>
<sst xmlns="http://schemas.openxmlformats.org/spreadsheetml/2006/main" count="529" uniqueCount="230">
  <si>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</si>
  <si>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</si>
  <si>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</si>
  <si>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</si>
  <si>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</si>
  <si>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</si>
  <si>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</si>
  <si>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</si>
  <si>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</si>
  <si>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</si>
  <si>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</si>
  <si>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</si>
  <si>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</si>
  <si>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</si>
  <si>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</si>
  <si>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</si>
  <si>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</si>
  <si>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</si>
  <si>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</si>
  <si>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</si>
  <si>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</si>
  <si>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</si>
  <si>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</si>
  <si>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</si>
  <si>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</si>
  <si>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</si>
  <si>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</si>
  <si>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</si>
  <si>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</si>
  <si>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</si>
  <si>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</si>
  <si>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</si>
  <si>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</si>
  <si>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</si>
  <si>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</si>
  <si>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</si>
  <si>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</si>
  <si>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</si>
  <si>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</si>
  <si>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</si>
  <si>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</si>
  <si>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</si>
  <si>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</si>
  <si>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</si>
  <si>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</si>
  <si>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</si>
  <si>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</si>
  <si>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</si>
  <si>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</si>
  <si>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</si>
  <si>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</si>
  <si>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</si>
  <si>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</si>
  <si>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</si>
  <si>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</si>
  <si>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</si>
  <si>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</si>
  <si>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</si>
  <si>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</si>
  <si>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</si>
  <si>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</si>
  <si>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</si>
  <si>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</si>
  <si>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</si>
  <si>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</si>
  <si>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</si>
  <si>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直　営</t>
  </si>
  <si>
    <t>新潟県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</si>
  <si>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</si>
  <si>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</si>
  <si>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</si>
  <si>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</si>
  <si>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</si>
  <si>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</si>
  <si>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</si>
  <si>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</si>
  <si>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</si>
  <si>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</si>
  <si>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</si>
  <si>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</si>
  <si>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</si>
  <si>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</si>
  <si>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</si>
  <si>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</si>
  <si>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</si>
  <si>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</si>
  <si>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</si>
  <si>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</si>
  <si>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</si>
  <si>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</si>
  <si>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</si>
  <si>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</si>
  <si>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川口町</t>
  </si>
  <si>
    <t>湯沢町</t>
  </si>
  <si>
    <t>津南町</t>
  </si>
  <si>
    <t>刈羽村</t>
  </si>
  <si>
    <t>関川村</t>
  </si>
  <si>
    <t>粟島浦村</t>
  </si>
  <si>
    <t>市民活動推進課</t>
  </si>
  <si>
    <t>市民窓口課</t>
  </si>
  <si>
    <t>男女共同参画室</t>
  </si>
  <si>
    <t>人権啓発課</t>
  </si>
  <si>
    <t>総務課</t>
  </si>
  <si>
    <t>総合政策課</t>
  </si>
  <si>
    <t>まちづくり課</t>
  </si>
  <si>
    <t>地域振興課</t>
  </si>
  <si>
    <t>地域づくり室</t>
  </si>
  <si>
    <t>生涯学習課</t>
  </si>
  <si>
    <t>企画政策課</t>
  </si>
  <si>
    <t>男女共同参画推進課</t>
  </si>
  <si>
    <t>企画政策課</t>
  </si>
  <si>
    <t>企画振興課</t>
  </si>
  <si>
    <t>企画政策課</t>
  </si>
  <si>
    <t>総務課</t>
  </si>
  <si>
    <t>町民生活課</t>
  </si>
  <si>
    <t>教育課</t>
  </si>
  <si>
    <t>教育課</t>
  </si>
  <si>
    <t>生涯学習班</t>
  </si>
  <si>
    <t>市民生活課</t>
  </si>
  <si>
    <t>政策推進課</t>
  </si>
  <si>
    <t>産業政策課</t>
  </si>
  <si>
    <t>三条市男女共同参画推進条例</t>
  </si>
  <si>
    <t>柏崎市男女共同参画推進条例</t>
  </si>
  <si>
    <t>妙高市男女共同参画社会推進条例</t>
  </si>
  <si>
    <t>上越市男女共同参画基本条例</t>
  </si>
  <si>
    <t>ながおか男女共同参画基本計画</t>
  </si>
  <si>
    <t>三条市男女共同参画推進プラン</t>
  </si>
  <si>
    <t>しばた男女共同参画推進プラン（第2次）</t>
  </si>
  <si>
    <t>とおかまち男女共同参画推進プラン</t>
  </si>
  <si>
    <t>見附市男女共同参画計画</t>
  </si>
  <si>
    <t>村上市男女共同参画プラン</t>
  </si>
  <si>
    <t>燕市男女共同参画推進プラン</t>
  </si>
  <si>
    <t>いといがわ男女共同参画プラン</t>
  </si>
  <si>
    <t>ごせん男女共同参画推進計画</t>
  </si>
  <si>
    <t>上越市男女共同参画基本計画</t>
  </si>
  <si>
    <t>阿賀野市男女共同参画プラン</t>
  </si>
  <si>
    <t>魚沼市男女共同参画推進計画</t>
  </si>
  <si>
    <t>南魚沼市男女共同参画プラン</t>
  </si>
  <si>
    <t>胎内市男女共同参画プラン２１</t>
  </si>
  <si>
    <t>聖籠町男女共同参画計画</t>
  </si>
  <si>
    <t>おぢや男女共同参画プラン（改訂版）</t>
  </si>
  <si>
    <t>男女が共にあゆむパートナープラン改訂版</t>
  </si>
  <si>
    <t>ウィルながおか</t>
  </si>
  <si>
    <t>940-0062</t>
  </si>
  <si>
    <t>三条市男女共同参画センター</t>
  </si>
  <si>
    <t>955-0044</t>
  </si>
  <si>
    <t>上越市男女共同参画推進センター</t>
  </si>
  <si>
    <t>943-0821</t>
  </si>
  <si>
    <t>http://www.city.nagaoka.niigata.jp/dpage/will/index.htm</t>
  </si>
  <si>
    <t>http://www.city.joetsu.niigata.jp/gyosei/danjo/center/index.html</t>
  </si>
  <si>
    <t>○</t>
  </si>
  <si>
    <t>○</t>
  </si>
  <si>
    <t>上越市男女共同参画都市宣言</t>
  </si>
  <si>
    <t>H22</t>
  </si>
  <si>
    <t>H26</t>
  </si>
  <si>
    <t>H23</t>
  </si>
  <si>
    <t>H24</t>
  </si>
  <si>
    <t>H21</t>
  </si>
  <si>
    <t>H32</t>
  </si>
  <si>
    <t>長岡市ほか</t>
  </si>
  <si>
    <t>柏崎市ほか</t>
  </si>
  <si>
    <t>新発田市ほか</t>
  </si>
  <si>
    <t>小千谷市ほか</t>
  </si>
  <si>
    <t>十日町市ほか</t>
  </si>
  <si>
    <t>村上市ほか</t>
  </si>
  <si>
    <t>燕市ほか</t>
  </si>
  <si>
    <t>南魚沼市ほか</t>
  </si>
  <si>
    <t>弥彦村ほか</t>
  </si>
  <si>
    <t>湯沢町ほか</t>
  </si>
  <si>
    <t>津南町ほか</t>
  </si>
  <si>
    <t>関川村ほか</t>
  </si>
  <si>
    <t>新潟市</t>
  </si>
  <si>
    <t>男女共同参画課</t>
  </si>
  <si>
    <t>新潟市男女共同参画推進条例</t>
  </si>
  <si>
    <t>平成13年4月～23年3月</t>
  </si>
  <si>
    <t>新潟市男女共同参画推進センター</t>
  </si>
  <si>
    <t>アルザにいがた</t>
  </si>
  <si>
    <t>950-0082</t>
  </si>
  <si>
    <t>新潟市中央区東万代町９－１　
万代市民会館３階</t>
  </si>
  <si>
    <t>○</t>
  </si>
  <si>
    <t>調査時点コード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</si>
  <si>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</si>
  <si>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</si>
  <si>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</si>
  <si>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</si>
  <si>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</si>
  <si>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</si>
  <si>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</si>
  <si>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</si>
  <si>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</si>
  <si>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</si>
  <si>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</si>
  <si>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</si>
  <si>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</si>
  <si>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</si>
  <si>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ﾎｰﾑﾍﾟｰｼﾞ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</si>
  <si>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</si>
  <si>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</si>
  <si>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平成13年度～22年度</t>
  </si>
  <si>
    <t>平成18年4月～27年3月</t>
  </si>
  <si>
    <t>平成18年度～22年度</t>
  </si>
  <si>
    <t>平成19年度～23年度</t>
  </si>
  <si>
    <t>平成20年度～24年度</t>
  </si>
  <si>
    <t>平成19年4月～24年3月</t>
  </si>
  <si>
    <t>平成19年度～28年度</t>
  </si>
  <si>
    <t>平成14年4月～23年3月</t>
  </si>
  <si>
    <t>平成19年度～26年度</t>
  </si>
  <si>
    <t>平成18年5月～23年3月</t>
  </si>
  <si>
    <r>
      <t xml:space="preserve">平成20年度～
</t>
    </r>
    <r>
      <rPr>
        <sz val="8"/>
        <rFont val="ＭＳ Ｐゴシック"/>
        <family val="3"/>
      </rPr>
      <t>他プランとの整合性をとり決定</t>
    </r>
  </si>
  <si>
    <t>柏崎市男女共同参画基本計画
(かしわざき男女共同参画プラン)</t>
  </si>
  <si>
    <t>佐渡市男女共同参画計画
～気づけば島は変わります　男女共同参画～</t>
  </si>
  <si>
    <t>長岡市大手通２－２－６　
ながおか市民センター２階</t>
  </si>
  <si>
    <t>三条市田島２－２２－３６　
勤労福祉会館３階</t>
  </si>
  <si>
    <t>(025)
246-7713</t>
  </si>
  <si>
    <t>(0258)
39-2746</t>
  </si>
  <si>
    <t>(0256)
34-3614</t>
  </si>
  <si>
    <t>(025)
246-8080</t>
  </si>
  <si>
    <t>(0258)
39-2747</t>
  </si>
  <si>
    <t>上越市土橋１９１４－３　
上越市市民プラザ２階</t>
  </si>
  <si>
    <t>(025)
527-3624</t>
  </si>
  <si>
    <t>長岡市男女平等推進センター</t>
  </si>
  <si>
    <t>市長公室</t>
  </si>
  <si>
    <t>その他：平成21年7月1日</t>
  </si>
  <si>
    <t>（新潟市）</t>
  </si>
  <si>
    <t>不明</t>
  </si>
  <si>
    <t>平成19年4月～24年3月</t>
  </si>
  <si>
    <t xml:space="preserve">        -</t>
  </si>
  <si>
    <t>新潟市男女共同参画行動計画</t>
  </si>
  <si>
    <t>http://alza.city.niigata.jp/</t>
  </si>
  <si>
    <t>(025)
522-8240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</si>
</sst>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18" xfId="0" applyNumberFormat="1" applyFont="1" applyFill="1" applyBorder="1" applyAlignment="1">
      <alignment vertical="center"/>
    </xf>
    <xf numFmtId="187" fontId="0" fillId="2" borderId="17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7" fontId="2" fillId="3" borderId="31" xfId="0" applyNumberFormat="1" applyFont="1" applyFill="1" applyBorder="1" applyAlignment="1">
      <alignment vertical="center"/>
    </xf>
    <xf numFmtId="187" fontId="2" fillId="3" borderId="32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33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4" xfId="0" applyNumberFormat="1" applyFont="1" applyFill="1" applyBorder="1" applyAlignment="1">
      <alignment vertical="center"/>
    </xf>
    <xf numFmtId="188" fontId="2" fillId="2" borderId="18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33" xfId="0" applyNumberFormat="1" applyFont="1" applyFill="1" applyBorder="1" applyAlignment="1">
      <alignment vertical="center"/>
    </xf>
    <xf numFmtId="188" fontId="2" fillId="3" borderId="35" xfId="0" applyNumberFormat="1" applyFont="1" applyFill="1" applyBorder="1" applyAlignment="1">
      <alignment vertical="center"/>
    </xf>
    <xf numFmtId="57" fontId="2" fillId="2" borderId="19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9" fontId="2" fillId="3" borderId="20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8" fontId="2" fillId="2" borderId="22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5" xfId="0" applyNumberFormat="1" applyFont="1" applyFill="1" applyBorder="1" applyAlignment="1">
      <alignment vertical="center"/>
    </xf>
    <xf numFmtId="188" fontId="2" fillId="2" borderId="15" xfId="0" applyNumberFormat="1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189" fontId="2" fillId="3" borderId="40" xfId="0" applyNumberFormat="1" applyFont="1" applyFill="1" applyBorder="1" applyAlignment="1">
      <alignment vertical="center"/>
    </xf>
    <xf numFmtId="188" fontId="2" fillId="2" borderId="38" xfId="0" applyNumberFormat="1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188" fontId="2" fillId="2" borderId="4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188" fontId="2" fillId="2" borderId="45" xfId="0" applyNumberFormat="1" applyFont="1" applyFill="1" applyBorder="1" applyAlignment="1">
      <alignment vertical="center"/>
    </xf>
    <xf numFmtId="189" fontId="2" fillId="3" borderId="46" xfId="0" applyNumberFormat="1" applyFont="1" applyFill="1" applyBorder="1" applyAlignment="1">
      <alignment vertical="center"/>
    </xf>
    <xf numFmtId="188" fontId="2" fillId="2" borderId="44" xfId="0" applyNumberFormat="1" applyFont="1" applyFill="1" applyBorder="1" applyAlignment="1">
      <alignment vertical="center"/>
    </xf>
    <xf numFmtId="190" fontId="2" fillId="4" borderId="35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47" xfId="0" applyNumberFormat="1" applyFont="1" applyFill="1" applyBorder="1" applyAlignment="1">
      <alignment vertical="center"/>
    </xf>
    <xf numFmtId="189" fontId="2" fillId="0" borderId="48" xfId="0" applyNumberFormat="1" applyFont="1" applyFill="1" applyBorder="1" applyAlignment="1">
      <alignment vertical="center"/>
    </xf>
    <xf numFmtId="189" fontId="2" fillId="0" borderId="49" xfId="0" applyNumberFormat="1" applyFont="1" applyFill="1" applyBorder="1" applyAlignment="1">
      <alignment vertical="center"/>
    </xf>
    <xf numFmtId="189" fontId="2" fillId="0" borderId="16" xfId="0" applyNumberFormat="1" applyFont="1" applyFill="1" applyBorder="1" applyAlignment="1">
      <alignment vertical="center"/>
    </xf>
    <xf numFmtId="179" fontId="2" fillId="0" borderId="50" xfId="0" applyNumberFormat="1" applyFont="1" applyFill="1" applyBorder="1" applyAlignment="1">
      <alignment vertical="center"/>
    </xf>
    <xf numFmtId="179" fontId="2" fillId="0" borderId="51" xfId="0" applyNumberFormat="1" applyFont="1" applyFill="1" applyBorder="1" applyAlignment="1">
      <alignment vertical="center"/>
    </xf>
    <xf numFmtId="179" fontId="2" fillId="0" borderId="52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vertical="center"/>
    </xf>
    <xf numFmtId="188" fontId="2" fillId="2" borderId="50" xfId="0" applyNumberFormat="1" applyFont="1" applyFill="1" applyBorder="1" applyAlignment="1">
      <alignment vertical="center"/>
    </xf>
    <xf numFmtId="188" fontId="2" fillId="2" borderId="51" xfId="0" applyNumberFormat="1" applyFont="1" applyFill="1" applyBorder="1" applyAlignment="1">
      <alignment vertical="center"/>
    </xf>
    <xf numFmtId="188" fontId="2" fillId="2" borderId="52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189" fontId="2" fillId="3" borderId="33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wrapText="1"/>
    </xf>
    <xf numFmtId="0" fontId="2" fillId="2" borderId="14" xfId="0" applyFont="1" applyFill="1" applyBorder="1" applyAlignment="1">
      <alignment vertical="top"/>
    </xf>
    <xf numFmtId="0" fontId="2" fillId="2" borderId="12" xfId="0" applyFont="1" applyFill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4" fillId="0" borderId="3" xfId="0" applyFont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2" fillId="0" borderId="23" xfId="0" applyFont="1" applyBorder="1" applyAlignment="1">
      <alignment/>
    </xf>
    <xf numFmtId="0" fontId="4" fillId="0" borderId="53" xfId="0" applyFont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0" borderId="19" xfId="21" applyFont="1" applyBorder="1" applyAlignment="1">
      <alignment vertical="center" shrinkToFit="1"/>
      <protection/>
    </xf>
    <xf numFmtId="0" fontId="4" fillId="2" borderId="3" xfId="0" applyFont="1" applyFill="1" applyBorder="1" applyAlignment="1">
      <alignment vertical="center"/>
    </xf>
    <xf numFmtId="0" fontId="4" fillId="0" borderId="19" xfId="21" applyFont="1" applyBorder="1" applyAlignment="1">
      <alignment vertical="center" wrapText="1" shrinkToFit="1"/>
      <protection/>
    </xf>
    <xf numFmtId="0" fontId="14" fillId="0" borderId="19" xfId="21" applyFont="1" applyBorder="1" applyAlignment="1">
      <alignment vertical="center" wrapText="1" shrinkToFit="1"/>
      <protection/>
    </xf>
    <xf numFmtId="0" fontId="4" fillId="0" borderId="19" xfId="21" applyFont="1" applyFill="1" applyBorder="1" applyAlignment="1">
      <alignment vertical="center" shrinkToFit="1"/>
      <protection/>
    </xf>
    <xf numFmtId="0" fontId="4" fillId="0" borderId="27" xfId="21" applyFont="1" applyBorder="1" applyAlignment="1">
      <alignment vertical="center" shrinkToFit="1"/>
      <protection/>
    </xf>
    <xf numFmtId="0" fontId="4" fillId="2" borderId="19" xfId="0" applyFont="1" applyFill="1" applyBorder="1" applyAlignment="1">
      <alignment vertical="center" wrapText="1"/>
    </xf>
    <xf numFmtId="57" fontId="4" fillId="2" borderId="7" xfId="0" applyNumberFormat="1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0" borderId="7" xfId="0" applyFont="1" applyBorder="1" applyAlignment="1">
      <alignment/>
    </xf>
    <xf numFmtId="189" fontId="2" fillId="3" borderId="55" xfId="0" applyNumberFormat="1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57" fontId="2" fillId="2" borderId="19" xfId="0" applyNumberFormat="1" applyFont="1" applyFill="1" applyBorder="1" applyAlignment="1">
      <alignment/>
    </xf>
    <xf numFmtId="179" fontId="4" fillId="3" borderId="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179" fontId="2" fillId="3" borderId="14" xfId="0" applyNumberFormat="1" applyFont="1" applyFill="1" applyBorder="1" applyAlignment="1">
      <alignment vertical="center"/>
    </xf>
    <xf numFmtId="179" fontId="2" fillId="3" borderId="53" xfId="0" applyNumberFormat="1" applyFont="1" applyFill="1" applyBorder="1" applyAlignment="1">
      <alignment vertical="center"/>
    </xf>
    <xf numFmtId="179" fontId="2" fillId="3" borderId="33" xfId="0" applyNumberFormat="1" applyFont="1" applyFill="1" applyBorder="1" applyAlignment="1">
      <alignment vertical="center"/>
    </xf>
    <xf numFmtId="179" fontId="2" fillId="3" borderId="2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54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2" borderId="1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4" fillId="2" borderId="14" xfId="0" applyFont="1" applyFill="1" applyBorder="1" applyAlignment="1">
      <alignment wrapText="1"/>
    </xf>
    <xf numFmtId="0" fontId="4" fillId="2" borderId="53" xfId="0" applyFont="1" applyFill="1" applyBorder="1" applyAlignment="1">
      <alignment wrapText="1"/>
    </xf>
    <xf numFmtId="0" fontId="2" fillId="2" borderId="58" xfId="0" applyFont="1" applyFill="1" applyBorder="1" applyAlignment="1">
      <alignment vertical="distributed" textRotation="255"/>
    </xf>
    <xf numFmtId="0" fontId="2" fillId="2" borderId="46" xfId="0" applyFont="1" applyFill="1" applyBorder="1" applyAlignment="1">
      <alignment vertical="distributed" textRotation="255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2" fillId="2" borderId="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186" fontId="2" fillId="2" borderId="20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2" fillId="2" borderId="19" xfId="0" applyNumberFormat="1" applyFont="1" applyFill="1" applyBorder="1" applyAlignment="1">
      <alignment vertical="center"/>
    </xf>
    <xf numFmtId="186" fontId="4" fillId="2" borderId="3" xfId="0" applyNumberFormat="1" applyFont="1" applyFill="1" applyBorder="1" applyAlignment="1">
      <alignment vertical="center"/>
    </xf>
    <xf numFmtId="190" fontId="2" fillId="2" borderId="20" xfId="0" applyNumberFormat="1" applyFont="1" applyFill="1" applyBorder="1" applyAlignment="1">
      <alignment vertical="center"/>
    </xf>
    <xf numFmtId="190" fontId="2" fillId="2" borderId="3" xfId="0" applyNumberFormat="1" applyFont="1" applyFill="1" applyBorder="1" applyAlignment="1">
      <alignment vertical="center"/>
    </xf>
    <xf numFmtId="190" fontId="2" fillId="2" borderId="19" xfId="0" applyNumberFormat="1" applyFont="1" applyFill="1" applyBorder="1" applyAlignment="1">
      <alignment vertical="center"/>
    </xf>
    <xf numFmtId="190" fontId="4" fillId="2" borderId="20" xfId="0" applyNumberFormat="1" applyFont="1" applyFill="1" applyBorder="1" applyAlignment="1">
      <alignment vertical="center"/>
    </xf>
    <xf numFmtId="190" fontId="4" fillId="2" borderId="3" xfId="0" applyNumberFormat="1" applyFont="1" applyFill="1" applyBorder="1" applyAlignment="1">
      <alignment vertical="center"/>
    </xf>
    <xf numFmtId="190" fontId="4" fillId="2" borderId="19" xfId="0" applyNumberFormat="1" applyFont="1" applyFill="1" applyBorder="1" applyAlignment="1">
      <alignment vertical="center"/>
    </xf>
    <xf numFmtId="190" fontId="4" fillId="2" borderId="54" xfId="0" applyNumberFormat="1" applyFont="1" applyFill="1" applyBorder="1" applyAlignment="1">
      <alignment vertical="center"/>
    </xf>
    <xf numFmtId="190" fontId="4" fillId="2" borderId="53" xfId="0" applyNumberFormat="1" applyFont="1" applyFill="1" applyBorder="1" applyAlignment="1">
      <alignment vertical="center"/>
    </xf>
    <xf numFmtId="0" fontId="2" fillId="0" borderId="55" xfId="0" applyFont="1" applyBorder="1" applyAlignment="1">
      <alignment vertical="center" shrinkToFit="1"/>
    </xf>
    <xf numFmtId="0" fontId="4" fillId="2" borderId="7" xfId="0" applyNumberFormat="1" applyFont="1" applyFill="1" applyBorder="1" applyAlignment="1">
      <alignment vertical="center" wrapText="1" shrinkToFit="1"/>
    </xf>
    <xf numFmtId="186" fontId="2" fillId="2" borderId="55" xfId="0" applyNumberFormat="1" applyFont="1" applyFill="1" applyBorder="1" applyAlignment="1">
      <alignment horizontal="center" vertical="center" wrapText="1"/>
    </xf>
    <xf numFmtId="186" fontId="4" fillId="2" borderId="53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90" fontId="2" fillId="2" borderId="59" xfId="0" applyNumberFormat="1" applyFont="1" applyFill="1" applyBorder="1" applyAlignment="1">
      <alignment vertical="center"/>
    </xf>
    <xf numFmtId="190" fontId="2" fillId="2" borderId="60" xfId="0" applyNumberFormat="1" applyFont="1" applyFill="1" applyBorder="1" applyAlignment="1">
      <alignment vertical="center"/>
    </xf>
    <xf numFmtId="190" fontId="2" fillId="2" borderId="61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86" fontId="2" fillId="0" borderId="7" xfId="0" applyNumberFormat="1" applyFont="1" applyBorder="1" applyAlignment="1">
      <alignment/>
    </xf>
    <xf numFmtId="186" fontId="2" fillId="0" borderId="3" xfId="0" applyNumberFormat="1" applyFont="1" applyBorder="1" applyAlignment="1">
      <alignment/>
    </xf>
    <xf numFmtId="186" fontId="4" fillId="2" borderId="19" xfId="0" applyNumberFormat="1" applyFont="1" applyFill="1" applyBorder="1" applyAlignment="1">
      <alignment vertical="center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4" fillId="2" borderId="20" xfId="0" applyNumberFormat="1" applyFont="1" applyFill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186" fontId="2" fillId="0" borderId="53" xfId="0" applyNumberFormat="1" applyFont="1" applyBorder="1" applyAlignment="1">
      <alignment vertical="center"/>
    </xf>
    <xf numFmtId="186" fontId="2" fillId="2" borderId="23" xfId="0" applyNumberFormat="1" applyFont="1" applyFill="1" applyBorder="1" applyAlignment="1">
      <alignment vertical="center"/>
    </xf>
    <xf numFmtId="186" fontId="2" fillId="2" borderId="54" xfId="0" applyNumberFormat="1" applyFont="1" applyFill="1" applyBorder="1" applyAlignment="1">
      <alignment vertical="center"/>
    </xf>
    <xf numFmtId="186" fontId="4" fillId="2" borderId="57" xfId="0" applyNumberFormat="1" applyFont="1" applyFill="1" applyBorder="1" applyAlignment="1">
      <alignment vertical="center"/>
    </xf>
    <xf numFmtId="186" fontId="4" fillId="2" borderId="7" xfId="0" applyNumberFormat="1" applyFont="1" applyFill="1" applyBorder="1" applyAlignment="1">
      <alignment vertical="center"/>
    </xf>
    <xf numFmtId="186" fontId="2" fillId="2" borderId="57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6" fontId="2" fillId="2" borderId="62" xfId="0" applyNumberFormat="1" applyFont="1" applyFill="1" applyBorder="1" applyAlignment="1">
      <alignment vertical="center"/>
    </xf>
    <xf numFmtId="186" fontId="2" fillId="2" borderId="14" xfId="0" applyNumberFormat="1" applyFont="1" applyFill="1" applyBorder="1" applyAlignment="1">
      <alignment vertical="center"/>
    </xf>
    <xf numFmtId="186" fontId="4" fillId="2" borderId="19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188" fontId="2" fillId="2" borderId="14" xfId="0" applyNumberFormat="1" applyFont="1" applyFill="1" applyBorder="1" applyAlignment="1">
      <alignment horizontal="center" vertical="center"/>
    </xf>
    <xf numFmtId="187" fontId="2" fillId="2" borderId="37" xfId="0" applyNumberFormat="1" applyFont="1" applyFill="1" applyBorder="1" applyAlignment="1">
      <alignment vertical="center"/>
    </xf>
    <xf numFmtId="187" fontId="2" fillId="2" borderId="5" xfId="0" applyNumberFormat="1" applyFont="1" applyFill="1" applyBorder="1" applyAlignment="1">
      <alignment vertical="center"/>
    </xf>
    <xf numFmtId="190" fontId="2" fillId="2" borderId="9" xfId="0" applyNumberFormat="1" applyFont="1" applyFill="1" applyBorder="1" applyAlignment="1">
      <alignment vertical="center"/>
    </xf>
    <xf numFmtId="190" fontId="2" fillId="2" borderId="5" xfId="0" applyNumberFormat="1" applyFont="1" applyFill="1" applyBorder="1" applyAlignment="1">
      <alignment vertical="center"/>
    </xf>
    <xf numFmtId="190" fontId="2" fillId="2" borderId="37" xfId="0" applyNumberFormat="1" applyFont="1" applyFill="1" applyBorder="1" applyAlignment="1">
      <alignment vertical="center"/>
    </xf>
    <xf numFmtId="190" fontId="2" fillId="2" borderId="12" xfId="0" applyNumberFormat="1" applyFont="1" applyFill="1" applyBorder="1" applyAlignment="1">
      <alignment vertical="center"/>
    </xf>
    <xf numFmtId="190" fontId="2" fillId="2" borderId="7" xfId="0" applyNumberFormat="1" applyFont="1" applyFill="1" applyBorder="1" applyAlignment="1">
      <alignment vertical="center"/>
    </xf>
    <xf numFmtId="190" fontId="2" fillId="2" borderId="22" xfId="0" applyNumberFormat="1" applyFont="1" applyFill="1" applyBorder="1" applyAlignment="1">
      <alignment vertical="center"/>
    </xf>
    <xf numFmtId="190" fontId="2" fillId="2" borderId="14" xfId="0" applyNumberFormat="1" applyFont="1" applyFill="1" applyBorder="1" applyAlignment="1">
      <alignment vertical="center"/>
    </xf>
    <xf numFmtId="187" fontId="2" fillId="2" borderId="9" xfId="0" applyNumberFormat="1" applyFont="1" applyFill="1" applyBorder="1" applyAlignment="1">
      <alignment vertical="center"/>
    </xf>
    <xf numFmtId="187" fontId="2" fillId="2" borderId="12" xfId="0" applyNumberFormat="1" applyFont="1" applyFill="1" applyBorder="1" applyAlignment="1">
      <alignment vertical="center"/>
    </xf>
    <xf numFmtId="187" fontId="2" fillId="2" borderId="7" xfId="0" applyNumberFormat="1" applyFont="1" applyFill="1" applyBorder="1" applyAlignment="1">
      <alignment vertical="center"/>
    </xf>
    <xf numFmtId="187" fontId="4" fillId="2" borderId="12" xfId="0" applyNumberFormat="1" applyFont="1" applyFill="1" applyBorder="1" applyAlignment="1">
      <alignment vertical="center"/>
    </xf>
    <xf numFmtId="187" fontId="4" fillId="2" borderId="7" xfId="0" applyNumberFormat="1" applyFont="1" applyFill="1" applyBorder="1" applyAlignment="1">
      <alignment vertical="center"/>
    </xf>
    <xf numFmtId="190" fontId="2" fillId="2" borderId="6" xfId="0" applyNumberFormat="1" applyFont="1" applyFill="1" applyBorder="1" applyAlignment="1">
      <alignment vertical="center"/>
    </xf>
    <xf numFmtId="190" fontId="2" fillId="2" borderId="23" xfId="0" applyNumberFormat="1" applyFont="1" applyFill="1" applyBorder="1" applyAlignment="1">
      <alignment vertical="center"/>
    </xf>
    <xf numFmtId="190" fontId="2" fillId="0" borderId="0" xfId="0" applyNumberFormat="1" applyFont="1" applyAlignment="1">
      <alignment vertical="center"/>
    </xf>
    <xf numFmtId="190" fontId="2" fillId="2" borderId="25" xfId="0" applyNumberFormat="1" applyFont="1" applyFill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4" fillId="2" borderId="55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2" fillId="2" borderId="6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distributed" textRotation="255" shrinkToFit="1"/>
    </xf>
    <xf numFmtId="0" fontId="5" fillId="0" borderId="3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68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distributed" textRotation="255"/>
    </xf>
    <xf numFmtId="0" fontId="2" fillId="2" borderId="69" xfId="0" applyFont="1" applyFill="1" applyBorder="1" applyAlignment="1">
      <alignment horizontal="center" vertical="distributed" textRotation="255" shrinkToFit="1"/>
    </xf>
    <xf numFmtId="0" fontId="2" fillId="2" borderId="12" xfId="0" applyFont="1" applyFill="1" applyBorder="1" applyAlignment="1">
      <alignment horizontal="center" vertical="distributed" textRotation="255" shrinkToFit="1"/>
    </xf>
    <xf numFmtId="0" fontId="2" fillId="2" borderId="70" xfId="0" applyFont="1" applyFill="1" applyBorder="1" applyAlignment="1">
      <alignment horizontal="center" vertical="distributed" textRotation="255" shrinkToFit="1"/>
    </xf>
    <xf numFmtId="0" fontId="0" fillId="0" borderId="46" xfId="0" applyBorder="1" applyAlignment="1">
      <alignment/>
    </xf>
    <xf numFmtId="0" fontId="0" fillId="0" borderId="55" xfId="0" applyBorder="1" applyAlignment="1">
      <alignment/>
    </xf>
    <xf numFmtId="0" fontId="2" fillId="0" borderId="70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2" borderId="46" xfId="0" applyFont="1" applyFill="1" applyBorder="1" applyAlignment="1">
      <alignment horizontal="center" vertical="distributed" textRotation="255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0" fillId="0" borderId="55" xfId="0" applyBorder="1" applyAlignment="1">
      <alignment horizontal="center" vertical="distributed" textRotation="255"/>
    </xf>
    <xf numFmtId="0" fontId="2" fillId="2" borderId="68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center" textRotation="255"/>
    </xf>
    <xf numFmtId="0" fontId="2" fillId="2" borderId="57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distributed" textRotation="255"/>
    </xf>
    <xf numFmtId="0" fontId="2" fillId="2" borderId="58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5" fillId="0" borderId="67" xfId="0" applyFont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top" textRotation="255" wrapText="1"/>
    </xf>
    <xf numFmtId="0" fontId="4" fillId="2" borderId="74" xfId="0" applyFont="1" applyFill="1" applyBorder="1" applyAlignment="1">
      <alignment horizontal="center" vertical="top" textRotation="255" wrapText="1"/>
    </xf>
    <xf numFmtId="0" fontId="4" fillId="0" borderId="74" xfId="0" applyFont="1" applyBorder="1" applyAlignment="1">
      <alignment horizontal="center" vertical="top" textRotation="255" wrapText="1"/>
    </xf>
    <xf numFmtId="0" fontId="4" fillId="0" borderId="59" xfId="0" applyFont="1" applyBorder="1" applyAlignment="1">
      <alignment horizontal="center" vertical="top" textRotation="255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distributed" textRotation="255"/>
    </xf>
    <xf numFmtId="0" fontId="2" fillId="2" borderId="23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6" xfId="0" applyFont="1" applyFill="1" applyBorder="1" applyAlignment="1">
      <alignment horizontal="center" vertical="distributed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58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distributed" textRotation="255"/>
    </xf>
    <xf numFmtId="0" fontId="4" fillId="0" borderId="46" xfId="0" applyFont="1" applyBorder="1" applyAlignment="1">
      <alignment horizontal="center" vertical="distributed" textRotation="255"/>
    </xf>
    <xf numFmtId="0" fontId="4" fillId="0" borderId="55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distributed" textRotation="255"/>
    </xf>
    <xf numFmtId="0" fontId="4" fillId="0" borderId="58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68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6" xfId="0" applyFont="1" applyFill="1" applyBorder="1" applyAlignment="1">
      <alignment horizontal="center" vertical="distributed" textRotation="255" shrinkToFit="1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58" fontId="11" fillId="0" borderId="77" xfId="0" applyNumberFormat="1" applyFont="1" applyBorder="1" applyAlignment="1">
      <alignment horizontal="center" vertical="center"/>
    </xf>
    <xf numFmtId="58" fontId="11" fillId="0" borderId="78" xfId="0" applyNumberFormat="1" applyFont="1" applyBorder="1" applyAlignment="1">
      <alignment horizontal="center" vertical="center"/>
    </xf>
    <xf numFmtId="58" fontId="11" fillId="0" borderId="76" xfId="0" applyNumberFormat="1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2" borderId="54" xfId="0" applyFont="1" applyFill="1" applyBorder="1" applyAlignment="1">
      <alignment vertical="center" textRotation="255"/>
    </xf>
    <xf numFmtId="0" fontId="2" fillId="2" borderId="43" xfId="0" applyFont="1" applyFill="1" applyBorder="1" applyAlignment="1">
      <alignment vertical="center" textRotation="255"/>
    </xf>
    <xf numFmtId="0" fontId="2" fillId="2" borderId="37" xfId="0" applyFont="1" applyFill="1" applyBorder="1" applyAlignment="1">
      <alignment vertical="center" textRotation="255"/>
    </xf>
    <xf numFmtId="0" fontId="2" fillId="2" borderId="2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6" xfId="0" applyFont="1" applyBorder="1" applyAlignment="1">
      <alignment/>
    </xf>
    <xf numFmtId="0" fontId="2" fillId="2" borderId="54" xfId="0" applyFont="1" applyFill="1" applyBorder="1" applyAlignment="1">
      <alignment vertical="center" textRotation="255" wrapText="1"/>
    </xf>
    <xf numFmtId="0" fontId="2" fillId="2" borderId="43" xfId="0" applyFont="1" applyFill="1" applyBorder="1" applyAlignment="1">
      <alignment vertical="center" textRotation="255" wrapText="1"/>
    </xf>
    <xf numFmtId="0" fontId="2" fillId="2" borderId="37" xfId="0" applyFont="1" applyFill="1" applyBorder="1" applyAlignment="1">
      <alignment vertical="center" textRotation="255" wrapText="1"/>
    </xf>
    <xf numFmtId="0" fontId="2" fillId="2" borderId="66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9" fillId="0" borderId="7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2" fillId="2" borderId="62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24" xfId="0" applyFont="1" applyFill="1" applyBorder="1" applyAlignment="1">
      <alignment vertical="center" textRotation="255" wrapText="1"/>
    </xf>
    <xf numFmtId="0" fontId="2" fillId="2" borderId="8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57" xfId="0" applyFont="1" applyFill="1" applyBorder="1" applyAlignment="1">
      <alignment horizontal="left" vertical="center"/>
    </xf>
    <xf numFmtId="0" fontId="2" fillId="2" borderId="72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vertical="center" textRotation="255"/>
    </xf>
    <xf numFmtId="0" fontId="2" fillId="2" borderId="8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5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190" fontId="2" fillId="0" borderId="19" xfId="0" applyNumberFormat="1" applyFont="1" applyFill="1" applyBorder="1" applyAlignment="1">
      <alignment vertical="center"/>
    </xf>
    <xf numFmtId="190" fontId="2" fillId="0" borderId="7" xfId="0" applyNumberFormat="1" applyFont="1" applyFill="1" applyBorder="1" applyAlignment="1">
      <alignment vertical="center"/>
    </xf>
    <xf numFmtId="189" fontId="2" fillId="0" borderId="20" xfId="0" applyNumberFormat="1" applyFont="1" applyFill="1" applyBorder="1" applyAlignment="1">
      <alignment vertical="center"/>
    </xf>
    <xf numFmtId="186" fontId="2" fillId="0" borderId="7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 textRotation="255"/>
    </xf>
    <xf numFmtId="0" fontId="2" fillId="0" borderId="58" xfId="0" applyFont="1" applyFill="1" applyBorder="1" applyAlignment="1">
      <alignment horizontal="center" vertical="top" textRotation="255" wrapText="1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top" textRotation="255" wrapText="1"/>
    </xf>
    <xf numFmtId="186" fontId="4" fillId="0" borderId="20" xfId="0" applyNumberFormat="1" applyFont="1" applyFill="1" applyBorder="1" applyAlignment="1">
      <alignment vertical="center"/>
    </xf>
    <xf numFmtId="186" fontId="2" fillId="2" borderId="20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left" vertical="center" wrapText="1"/>
    </xf>
    <xf numFmtId="187" fontId="4" fillId="0" borderId="57" xfId="0" applyNumberFormat="1" applyFont="1" applyFill="1" applyBorder="1" applyAlignment="1">
      <alignment vertical="center"/>
    </xf>
    <xf numFmtId="187" fontId="2" fillId="2" borderId="57" xfId="0" applyNumberFormat="1" applyFont="1" applyFill="1" applyBorder="1" applyAlignment="1">
      <alignment vertical="center"/>
    </xf>
    <xf numFmtId="187" fontId="2" fillId="2" borderId="62" xfId="0" applyNumberFormat="1" applyFont="1" applyFill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2" borderId="81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188" fontId="2" fillId="2" borderId="84" xfId="0" applyNumberFormat="1" applyFont="1" applyFill="1" applyBorder="1" applyAlignment="1">
      <alignment vertical="center"/>
    </xf>
    <xf numFmtId="179" fontId="2" fillId="0" borderId="85" xfId="0" applyNumberFormat="1" applyFont="1" applyFill="1" applyBorder="1" applyAlignment="1">
      <alignment vertical="center"/>
    </xf>
    <xf numFmtId="188" fontId="2" fillId="2" borderId="69" xfId="0" applyNumberFormat="1" applyFont="1" applyFill="1" applyBorder="1" applyAlignment="1">
      <alignment vertical="center"/>
    </xf>
    <xf numFmtId="188" fontId="2" fillId="2" borderId="86" xfId="0" applyNumberFormat="1" applyFont="1" applyFill="1" applyBorder="1" applyAlignment="1">
      <alignment vertical="center"/>
    </xf>
    <xf numFmtId="0" fontId="2" fillId="2" borderId="69" xfId="0" applyFont="1" applyFill="1" applyBorder="1" applyAlignment="1">
      <alignment vertical="center"/>
    </xf>
    <xf numFmtId="0" fontId="2" fillId="2" borderId="86" xfId="0" applyFont="1" applyFill="1" applyBorder="1" applyAlignment="1">
      <alignment vertical="center"/>
    </xf>
    <xf numFmtId="188" fontId="2" fillId="2" borderId="83" xfId="0" applyNumberFormat="1" applyFont="1" applyFill="1" applyBorder="1" applyAlignment="1">
      <alignment vertical="center"/>
    </xf>
    <xf numFmtId="189" fontId="2" fillId="0" borderId="87" xfId="0" applyNumberFormat="1" applyFont="1" applyFill="1" applyBorder="1" applyAlignment="1">
      <alignment vertical="center"/>
    </xf>
    <xf numFmtId="188" fontId="2" fillId="2" borderId="85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所・電話・ＦＡＸ・メール" xfId="21"/>
    <cellStyle name="Followed Hyperlink" xfId="22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125" style="2" customWidth="1"/>
    <col min="4" max="4" width="9.125" style="2" customWidth="1"/>
    <col min="5" max="5" width="15.625" style="2" customWidth="1"/>
    <col min="6" max="9" width="4.125" style="2" customWidth="1"/>
    <col min="10" max="10" width="26.625" style="2" customWidth="1"/>
    <col min="11" max="12" width="8.125" style="2" customWidth="1"/>
    <col min="13" max="13" width="4.125" style="2" customWidth="1"/>
    <col min="14" max="14" width="32.50390625" style="2" customWidth="1"/>
    <col min="15" max="15" width="19.625" style="2" customWidth="1"/>
    <col min="16" max="16" width="5.125" style="2" customWidth="1"/>
    <col min="23" max="16384" width="9.00390625" style="2" customWidth="1"/>
  </cols>
  <sheetData>
    <row r="1" spans="1:2" ht="16.5" customHeight="1" thickBot="1">
      <c r="A1" s="28" t="s">
        <v>14</v>
      </c>
      <c r="B1" s="28"/>
    </row>
    <row r="2" spans="1:16" ht="19.5" customHeight="1" thickBot="1">
      <c r="A2" s="6" t="s">
        <v>18</v>
      </c>
      <c r="O2" s="270" t="s">
        <v>67</v>
      </c>
      <c r="P2" s="271"/>
    </row>
    <row r="3" ht="9.75" customHeight="1" thickBot="1"/>
    <row r="4" spans="1:16" s="1" customFormat="1" ht="31.5" customHeight="1">
      <c r="A4" s="274" t="s">
        <v>26</v>
      </c>
      <c r="B4" s="282" t="s">
        <v>63</v>
      </c>
      <c r="C4" s="277" t="s">
        <v>52</v>
      </c>
      <c r="D4" s="279" t="s">
        <v>17</v>
      </c>
      <c r="E4" s="289" t="s">
        <v>53</v>
      </c>
      <c r="F4" s="299" t="s">
        <v>54</v>
      </c>
      <c r="G4" s="292" t="s">
        <v>55</v>
      </c>
      <c r="H4" s="295" t="s">
        <v>62</v>
      </c>
      <c r="I4" s="279" t="s">
        <v>56</v>
      </c>
      <c r="J4" s="267" t="s">
        <v>197</v>
      </c>
      <c r="K4" s="268"/>
      <c r="L4" s="268"/>
      <c r="M4" s="265"/>
      <c r="N4" s="267" t="s">
        <v>65</v>
      </c>
      <c r="O4" s="268"/>
      <c r="P4" s="265"/>
    </row>
    <row r="5" spans="1:16" s="15" customFormat="1" ht="15.75" customHeight="1">
      <c r="A5" s="275"/>
      <c r="B5" s="283"/>
      <c r="C5" s="278"/>
      <c r="D5" s="280"/>
      <c r="E5" s="290"/>
      <c r="F5" s="300"/>
      <c r="G5" s="293"/>
      <c r="H5" s="296"/>
      <c r="I5" s="285"/>
      <c r="J5" s="266" t="s">
        <v>8</v>
      </c>
      <c r="K5" s="298"/>
      <c r="L5" s="286"/>
      <c r="M5" s="14" t="s">
        <v>9</v>
      </c>
      <c r="N5" s="266" t="s">
        <v>10</v>
      </c>
      <c r="O5" s="286"/>
      <c r="P5" s="14" t="s">
        <v>9</v>
      </c>
    </row>
    <row r="6" spans="1:16" s="15" customFormat="1" ht="18" customHeight="1">
      <c r="A6" s="275"/>
      <c r="B6" s="283"/>
      <c r="C6" s="278"/>
      <c r="D6" s="280"/>
      <c r="E6" s="290"/>
      <c r="F6" s="300"/>
      <c r="G6" s="293"/>
      <c r="H6" s="296"/>
      <c r="I6" s="285"/>
      <c r="J6" s="30"/>
      <c r="K6" s="31"/>
      <c r="L6" s="32"/>
      <c r="M6" s="287" t="s">
        <v>58</v>
      </c>
      <c r="N6" s="18"/>
      <c r="O6" s="29"/>
      <c r="P6" s="287" t="s">
        <v>58</v>
      </c>
    </row>
    <row r="7" spans="1:16" s="1" customFormat="1" ht="51.75" customHeight="1">
      <c r="A7" s="276"/>
      <c r="B7" s="284"/>
      <c r="C7" s="278"/>
      <c r="D7" s="281"/>
      <c r="E7" s="291"/>
      <c r="F7" s="301"/>
      <c r="G7" s="294"/>
      <c r="H7" s="297"/>
      <c r="I7" s="269"/>
      <c r="J7" s="16" t="s">
        <v>57</v>
      </c>
      <c r="K7" s="17" t="s">
        <v>2</v>
      </c>
      <c r="L7" s="17" t="s">
        <v>3</v>
      </c>
      <c r="M7" s="288"/>
      <c r="N7" s="18" t="s">
        <v>59</v>
      </c>
      <c r="O7" s="19" t="s">
        <v>25</v>
      </c>
      <c r="P7" s="288"/>
    </row>
    <row r="8" spans="1:16" s="1" customFormat="1" ht="12">
      <c r="A8" s="89">
        <v>15</v>
      </c>
      <c r="B8" s="206">
        <v>100</v>
      </c>
      <c r="C8" s="129" t="s">
        <v>67</v>
      </c>
      <c r="D8" s="130" t="s">
        <v>171</v>
      </c>
      <c r="E8" s="135" t="s">
        <v>172</v>
      </c>
      <c r="F8" s="198">
        <v>1</v>
      </c>
      <c r="G8" s="199">
        <v>1</v>
      </c>
      <c r="H8" s="200">
        <v>1</v>
      </c>
      <c r="I8" s="199">
        <v>1</v>
      </c>
      <c r="J8" s="141" t="s">
        <v>173</v>
      </c>
      <c r="K8" s="142">
        <v>38429</v>
      </c>
      <c r="L8" s="142">
        <v>38443</v>
      </c>
      <c r="M8" s="202"/>
      <c r="N8" s="143" t="s">
        <v>227</v>
      </c>
      <c r="O8" s="146" t="s">
        <v>174</v>
      </c>
      <c r="P8" s="208"/>
    </row>
    <row r="9" spans="1:16" ht="13.5">
      <c r="A9" s="127">
        <v>15</v>
      </c>
      <c r="B9" s="128">
        <v>202</v>
      </c>
      <c r="C9" s="129" t="s">
        <v>67</v>
      </c>
      <c r="D9" s="130" t="s">
        <v>68</v>
      </c>
      <c r="E9" s="135" t="s">
        <v>98</v>
      </c>
      <c r="F9" s="201">
        <v>1</v>
      </c>
      <c r="G9" s="202">
        <v>2</v>
      </c>
      <c r="H9" s="203">
        <v>1</v>
      </c>
      <c r="I9" s="202">
        <v>1</v>
      </c>
      <c r="J9" s="141"/>
      <c r="K9" s="142"/>
      <c r="L9" s="142"/>
      <c r="M9" s="202">
        <v>1</v>
      </c>
      <c r="N9" s="143" t="s">
        <v>125</v>
      </c>
      <c r="O9" s="146" t="s">
        <v>198</v>
      </c>
      <c r="P9" s="195"/>
    </row>
    <row r="10" spans="1:16" ht="13.5">
      <c r="A10" s="127">
        <v>15</v>
      </c>
      <c r="B10" s="128">
        <v>204</v>
      </c>
      <c r="C10" s="129" t="s">
        <v>67</v>
      </c>
      <c r="D10" s="130" t="s">
        <v>69</v>
      </c>
      <c r="E10" s="135" t="s">
        <v>99</v>
      </c>
      <c r="F10" s="201">
        <v>1</v>
      </c>
      <c r="G10" s="202">
        <v>2</v>
      </c>
      <c r="H10" s="203">
        <v>1</v>
      </c>
      <c r="I10" s="202">
        <v>1</v>
      </c>
      <c r="J10" s="141" t="s">
        <v>121</v>
      </c>
      <c r="K10" s="142">
        <v>38712</v>
      </c>
      <c r="L10" s="142">
        <v>38808</v>
      </c>
      <c r="M10" s="202"/>
      <c r="N10" s="143" t="s">
        <v>126</v>
      </c>
      <c r="O10" s="146" t="s">
        <v>199</v>
      </c>
      <c r="P10" s="195"/>
    </row>
    <row r="11" spans="1:16" ht="22.5">
      <c r="A11" s="127">
        <v>15</v>
      </c>
      <c r="B11" s="128">
        <v>205</v>
      </c>
      <c r="C11" s="129" t="s">
        <v>67</v>
      </c>
      <c r="D11" s="130" t="s">
        <v>70</v>
      </c>
      <c r="E11" s="135" t="s">
        <v>100</v>
      </c>
      <c r="F11" s="201">
        <v>1</v>
      </c>
      <c r="G11" s="202">
        <v>1</v>
      </c>
      <c r="H11" s="203">
        <v>1</v>
      </c>
      <c r="I11" s="202">
        <v>1</v>
      </c>
      <c r="J11" s="141" t="s">
        <v>122</v>
      </c>
      <c r="K11" s="142">
        <v>39073</v>
      </c>
      <c r="L11" s="142">
        <v>39173</v>
      </c>
      <c r="M11" s="202"/>
      <c r="N11" s="143" t="s">
        <v>209</v>
      </c>
      <c r="O11" s="146" t="s">
        <v>200</v>
      </c>
      <c r="P11" s="195"/>
    </row>
    <row r="12" spans="1:16" ht="21.75">
      <c r="A12" s="127">
        <v>15</v>
      </c>
      <c r="B12" s="128">
        <v>206</v>
      </c>
      <c r="C12" s="129" t="s">
        <v>67</v>
      </c>
      <c r="D12" s="130" t="s">
        <v>71</v>
      </c>
      <c r="E12" s="135" t="s">
        <v>101</v>
      </c>
      <c r="F12" s="201">
        <v>1</v>
      </c>
      <c r="G12" s="202">
        <v>2</v>
      </c>
      <c r="H12" s="203">
        <v>1</v>
      </c>
      <c r="I12" s="202">
        <v>1</v>
      </c>
      <c r="J12" s="141"/>
      <c r="K12" s="142"/>
      <c r="L12" s="142"/>
      <c r="M12" s="202">
        <v>0</v>
      </c>
      <c r="N12" s="143" t="s">
        <v>127</v>
      </c>
      <c r="O12" s="207" t="s">
        <v>208</v>
      </c>
      <c r="P12" s="195"/>
    </row>
    <row r="13" spans="1:16" ht="13.5">
      <c r="A13" s="127">
        <v>15</v>
      </c>
      <c r="B13" s="128">
        <v>208</v>
      </c>
      <c r="C13" s="129" t="s">
        <v>67</v>
      </c>
      <c r="D13" s="130" t="s">
        <v>72</v>
      </c>
      <c r="E13" s="135" t="s">
        <v>118</v>
      </c>
      <c r="F13" s="201">
        <v>1</v>
      </c>
      <c r="G13" s="202">
        <v>2</v>
      </c>
      <c r="H13" s="203">
        <v>1</v>
      </c>
      <c r="I13" s="202">
        <v>1</v>
      </c>
      <c r="J13" s="141"/>
      <c r="K13" s="142"/>
      <c r="L13" s="142"/>
      <c r="M13" s="202">
        <v>3</v>
      </c>
      <c r="N13" s="144" t="s">
        <v>140</v>
      </c>
      <c r="O13" s="146" t="s">
        <v>201</v>
      </c>
      <c r="P13" s="195"/>
    </row>
    <row r="14" spans="1:16" ht="13.5">
      <c r="A14" s="127">
        <v>15</v>
      </c>
      <c r="B14" s="128">
        <v>209</v>
      </c>
      <c r="C14" s="129" t="s">
        <v>67</v>
      </c>
      <c r="D14" s="130" t="s">
        <v>73</v>
      </c>
      <c r="E14" s="135" t="s">
        <v>102</v>
      </c>
      <c r="F14" s="201">
        <v>1</v>
      </c>
      <c r="G14" s="202">
        <v>2</v>
      </c>
      <c r="H14" s="203">
        <v>0</v>
      </c>
      <c r="I14" s="202">
        <v>0</v>
      </c>
      <c r="J14" s="141"/>
      <c r="K14" s="142"/>
      <c r="L14" s="142"/>
      <c r="M14" s="202">
        <v>2</v>
      </c>
      <c r="N14" s="143"/>
      <c r="O14" s="146"/>
      <c r="P14" s="195">
        <v>0</v>
      </c>
    </row>
    <row r="15" spans="1:16" ht="13.5">
      <c r="A15" s="127">
        <v>15</v>
      </c>
      <c r="B15" s="128">
        <v>210</v>
      </c>
      <c r="C15" s="129" t="s">
        <v>67</v>
      </c>
      <c r="D15" s="130" t="s">
        <v>74</v>
      </c>
      <c r="E15" s="135" t="s">
        <v>103</v>
      </c>
      <c r="F15" s="201">
        <v>1</v>
      </c>
      <c r="G15" s="202">
        <v>2</v>
      </c>
      <c r="H15" s="203">
        <v>1</v>
      </c>
      <c r="I15" s="202">
        <v>1</v>
      </c>
      <c r="J15" s="141"/>
      <c r="K15" s="142"/>
      <c r="L15" s="142"/>
      <c r="M15" s="202">
        <v>2</v>
      </c>
      <c r="N15" s="143" t="s">
        <v>128</v>
      </c>
      <c r="O15" s="146" t="s">
        <v>202</v>
      </c>
      <c r="P15" s="195"/>
    </row>
    <row r="16" spans="1:16" ht="13.5">
      <c r="A16" s="127">
        <v>15</v>
      </c>
      <c r="B16" s="128">
        <v>211</v>
      </c>
      <c r="C16" s="129" t="s">
        <v>67</v>
      </c>
      <c r="D16" s="130" t="s">
        <v>75</v>
      </c>
      <c r="E16" s="135" t="s">
        <v>104</v>
      </c>
      <c r="F16" s="201">
        <v>1</v>
      </c>
      <c r="G16" s="202">
        <v>2</v>
      </c>
      <c r="H16" s="203">
        <v>1</v>
      </c>
      <c r="I16" s="202">
        <v>1</v>
      </c>
      <c r="J16" s="141"/>
      <c r="K16" s="142"/>
      <c r="L16" s="142"/>
      <c r="M16" s="202">
        <v>0</v>
      </c>
      <c r="N16" s="143" t="s">
        <v>129</v>
      </c>
      <c r="O16" s="146" t="s">
        <v>201</v>
      </c>
      <c r="P16" s="195"/>
    </row>
    <row r="17" spans="1:16" ht="13.5">
      <c r="A17" s="127">
        <v>15</v>
      </c>
      <c r="B17" s="128">
        <v>212</v>
      </c>
      <c r="C17" s="129" t="s">
        <v>67</v>
      </c>
      <c r="D17" s="130" t="s">
        <v>76</v>
      </c>
      <c r="E17" s="135" t="s">
        <v>119</v>
      </c>
      <c r="F17" s="201">
        <v>1</v>
      </c>
      <c r="G17" s="202">
        <v>2</v>
      </c>
      <c r="H17" s="203">
        <v>0</v>
      </c>
      <c r="I17" s="202">
        <v>0</v>
      </c>
      <c r="J17" s="141"/>
      <c r="K17" s="142"/>
      <c r="L17" s="142"/>
      <c r="M17" s="202">
        <v>0</v>
      </c>
      <c r="N17" s="143" t="s">
        <v>130</v>
      </c>
      <c r="O17" s="146" t="s">
        <v>203</v>
      </c>
      <c r="P17" s="195"/>
    </row>
    <row r="18" spans="1:16" ht="13.5">
      <c r="A18" s="127">
        <v>15</v>
      </c>
      <c r="B18" s="128">
        <v>213</v>
      </c>
      <c r="C18" s="129" t="s">
        <v>67</v>
      </c>
      <c r="D18" s="130" t="s">
        <v>77</v>
      </c>
      <c r="E18" s="135" t="s">
        <v>105</v>
      </c>
      <c r="F18" s="201">
        <v>1</v>
      </c>
      <c r="G18" s="202">
        <v>2</v>
      </c>
      <c r="H18" s="203">
        <v>1</v>
      </c>
      <c r="I18" s="202">
        <v>1</v>
      </c>
      <c r="J18" s="141"/>
      <c r="K18" s="142"/>
      <c r="L18" s="142"/>
      <c r="M18" s="202">
        <v>2</v>
      </c>
      <c r="N18" s="143" t="s">
        <v>131</v>
      </c>
      <c r="O18" s="402" t="s">
        <v>225</v>
      </c>
      <c r="P18" s="195"/>
    </row>
    <row r="19" spans="1:16" ht="13.5">
      <c r="A19" s="127">
        <v>15</v>
      </c>
      <c r="B19" s="128">
        <v>216</v>
      </c>
      <c r="C19" s="129" t="s">
        <v>67</v>
      </c>
      <c r="D19" s="130" t="s">
        <v>78</v>
      </c>
      <c r="E19" s="137" t="s">
        <v>106</v>
      </c>
      <c r="F19" s="201">
        <v>1</v>
      </c>
      <c r="G19" s="202">
        <v>2</v>
      </c>
      <c r="H19" s="203">
        <v>1</v>
      </c>
      <c r="I19" s="202">
        <v>1</v>
      </c>
      <c r="J19" s="141"/>
      <c r="K19" s="142"/>
      <c r="L19" s="142"/>
      <c r="M19" s="202">
        <v>0</v>
      </c>
      <c r="N19" s="143" t="s">
        <v>132</v>
      </c>
      <c r="O19" s="146" t="s">
        <v>204</v>
      </c>
      <c r="P19" s="195"/>
    </row>
    <row r="20" spans="1:16" ht="13.5">
      <c r="A20" s="127">
        <v>15</v>
      </c>
      <c r="B20" s="128">
        <v>217</v>
      </c>
      <c r="C20" s="129" t="s">
        <v>67</v>
      </c>
      <c r="D20" s="130" t="s">
        <v>79</v>
      </c>
      <c r="E20" s="135" t="s">
        <v>107</v>
      </c>
      <c r="F20" s="201">
        <v>2</v>
      </c>
      <c r="G20" s="202">
        <v>2</v>
      </c>
      <c r="H20" s="203">
        <v>1</v>
      </c>
      <c r="I20" s="202">
        <v>1</v>
      </c>
      <c r="J20" s="141" t="s">
        <v>123</v>
      </c>
      <c r="K20" s="142">
        <v>38337</v>
      </c>
      <c r="L20" s="142">
        <v>38337</v>
      </c>
      <c r="M20" s="202"/>
      <c r="N20" s="143" t="s">
        <v>141</v>
      </c>
      <c r="O20" s="146" t="s">
        <v>200</v>
      </c>
      <c r="P20" s="195"/>
    </row>
    <row r="21" spans="1:16" ht="13.5">
      <c r="A21" s="127">
        <v>15</v>
      </c>
      <c r="B21" s="128">
        <v>218</v>
      </c>
      <c r="C21" s="129" t="s">
        <v>67</v>
      </c>
      <c r="D21" s="130" t="s">
        <v>80</v>
      </c>
      <c r="E21" s="137" t="s">
        <v>108</v>
      </c>
      <c r="F21" s="201">
        <v>1</v>
      </c>
      <c r="G21" s="202">
        <v>2</v>
      </c>
      <c r="H21" s="203">
        <v>1</v>
      </c>
      <c r="I21" s="202">
        <v>1</v>
      </c>
      <c r="J21" s="141"/>
      <c r="K21" s="142"/>
      <c r="L21" s="142"/>
      <c r="M21" s="202">
        <v>2</v>
      </c>
      <c r="N21" s="143" t="s">
        <v>133</v>
      </c>
      <c r="O21" s="146" t="s">
        <v>203</v>
      </c>
      <c r="P21" s="195"/>
    </row>
    <row r="22" spans="1:16" ht="13.5">
      <c r="A22" s="127">
        <v>15</v>
      </c>
      <c r="B22" s="128">
        <v>222</v>
      </c>
      <c r="C22" s="129" t="s">
        <v>67</v>
      </c>
      <c r="D22" s="130" t="s">
        <v>81</v>
      </c>
      <c r="E22" s="138" t="s">
        <v>109</v>
      </c>
      <c r="F22" s="201">
        <v>1</v>
      </c>
      <c r="G22" s="202">
        <v>1</v>
      </c>
      <c r="H22" s="203">
        <v>1</v>
      </c>
      <c r="I22" s="202">
        <v>1</v>
      </c>
      <c r="J22" s="141" t="s">
        <v>124</v>
      </c>
      <c r="K22" s="142">
        <v>37344</v>
      </c>
      <c r="L22" s="142">
        <v>37347</v>
      </c>
      <c r="M22" s="202"/>
      <c r="N22" s="143" t="s">
        <v>134</v>
      </c>
      <c r="O22" s="146" t="s">
        <v>205</v>
      </c>
      <c r="P22" s="195"/>
    </row>
    <row r="23" spans="1:16" ht="13.5">
      <c r="A23" s="127">
        <v>15</v>
      </c>
      <c r="B23" s="128">
        <v>223</v>
      </c>
      <c r="C23" s="129" t="s">
        <v>67</v>
      </c>
      <c r="D23" s="130" t="s">
        <v>82</v>
      </c>
      <c r="E23" s="135" t="s">
        <v>110</v>
      </c>
      <c r="F23" s="201">
        <v>1</v>
      </c>
      <c r="G23" s="202">
        <v>2</v>
      </c>
      <c r="H23" s="203">
        <v>1</v>
      </c>
      <c r="I23" s="202">
        <v>1</v>
      </c>
      <c r="J23" s="141"/>
      <c r="K23" s="50"/>
      <c r="L23" s="50"/>
      <c r="M23" s="202">
        <v>0</v>
      </c>
      <c r="N23" s="143" t="s">
        <v>135</v>
      </c>
      <c r="O23" s="146" t="s">
        <v>200</v>
      </c>
      <c r="P23" s="195"/>
    </row>
    <row r="24" spans="1:16" ht="28.5" customHeight="1">
      <c r="A24" s="127">
        <v>15</v>
      </c>
      <c r="B24" s="128">
        <v>224</v>
      </c>
      <c r="C24" s="129" t="s">
        <v>67</v>
      </c>
      <c r="D24" s="130" t="s">
        <v>83</v>
      </c>
      <c r="E24" s="135" t="s">
        <v>111</v>
      </c>
      <c r="F24" s="201">
        <v>1</v>
      </c>
      <c r="G24" s="202">
        <v>2</v>
      </c>
      <c r="H24" s="203">
        <v>0</v>
      </c>
      <c r="I24" s="202">
        <v>0</v>
      </c>
      <c r="J24" s="46"/>
      <c r="K24" s="50"/>
      <c r="L24" s="50"/>
      <c r="M24" s="202">
        <v>0</v>
      </c>
      <c r="N24" s="143" t="s">
        <v>210</v>
      </c>
      <c r="O24" s="146" t="s">
        <v>206</v>
      </c>
      <c r="P24" s="195"/>
    </row>
    <row r="25" spans="1:16" ht="13.5">
      <c r="A25" s="127">
        <v>15</v>
      </c>
      <c r="B25" s="128">
        <v>225</v>
      </c>
      <c r="C25" s="129" t="s">
        <v>67</v>
      </c>
      <c r="D25" s="130" t="s">
        <v>84</v>
      </c>
      <c r="E25" s="135" t="s">
        <v>221</v>
      </c>
      <c r="F25" s="201">
        <v>1</v>
      </c>
      <c r="G25" s="202">
        <v>2</v>
      </c>
      <c r="H25" s="203">
        <v>1</v>
      </c>
      <c r="I25" s="202">
        <v>0</v>
      </c>
      <c r="J25" s="46"/>
      <c r="K25" s="50"/>
      <c r="L25" s="50"/>
      <c r="M25" s="202">
        <v>3</v>
      </c>
      <c r="N25" s="143" t="s">
        <v>136</v>
      </c>
      <c r="O25" s="146" t="s">
        <v>200</v>
      </c>
      <c r="P25" s="195"/>
    </row>
    <row r="26" spans="1:16" ht="13.5">
      <c r="A26" s="127">
        <v>15</v>
      </c>
      <c r="B26" s="128">
        <v>226</v>
      </c>
      <c r="C26" s="129" t="s">
        <v>67</v>
      </c>
      <c r="D26" s="130" t="s">
        <v>85</v>
      </c>
      <c r="E26" s="135" t="s">
        <v>112</v>
      </c>
      <c r="F26" s="201">
        <v>1</v>
      </c>
      <c r="G26" s="202">
        <v>2</v>
      </c>
      <c r="H26" s="200">
        <v>1</v>
      </c>
      <c r="I26" s="199">
        <v>0</v>
      </c>
      <c r="J26" s="46"/>
      <c r="K26" s="50"/>
      <c r="L26" s="50"/>
      <c r="M26" s="202">
        <v>0</v>
      </c>
      <c r="N26" s="143" t="s">
        <v>137</v>
      </c>
      <c r="O26" s="146" t="s">
        <v>201</v>
      </c>
      <c r="P26" s="195"/>
    </row>
    <row r="27" spans="1:16" ht="13.5">
      <c r="A27" s="127">
        <v>15</v>
      </c>
      <c r="B27" s="128">
        <v>227</v>
      </c>
      <c r="C27" s="129" t="s">
        <v>67</v>
      </c>
      <c r="D27" s="130" t="s">
        <v>86</v>
      </c>
      <c r="E27" s="135" t="s">
        <v>113</v>
      </c>
      <c r="F27" s="201">
        <v>1</v>
      </c>
      <c r="G27" s="202">
        <v>2</v>
      </c>
      <c r="H27" s="203">
        <v>0</v>
      </c>
      <c r="I27" s="202">
        <v>1</v>
      </c>
      <c r="J27" s="46"/>
      <c r="K27" s="50"/>
      <c r="L27" s="50"/>
      <c r="M27" s="202">
        <v>0</v>
      </c>
      <c r="N27" s="143" t="s">
        <v>138</v>
      </c>
      <c r="O27" s="146" t="s">
        <v>204</v>
      </c>
      <c r="P27" s="195"/>
    </row>
    <row r="28" spans="1:16" ht="13.5">
      <c r="A28" s="127">
        <v>15</v>
      </c>
      <c r="B28" s="128">
        <v>307</v>
      </c>
      <c r="C28" s="129" t="s">
        <v>67</v>
      </c>
      <c r="D28" s="130" t="s">
        <v>87</v>
      </c>
      <c r="E28" s="135" t="s">
        <v>102</v>
      </c>
      <c r="F28" s="201">
        <v>1</v>
      </c>
      <c r="G28" s="202">
        <v>2</v>
      </c>
      <c r="H28" s="203">
        <v>0</v>
      </c>
      <c r="I28" s="202">
        <v>0</v>
      </c>
      <c r="J28" s="46"/>
      <c r="K28" s="50"/>
      <c r="L28" s="50"/>
      <c r="M28" s="202">
        <v>0</v>
      </c>
      <c r="N28" s="143" t="s">
        <v>139</v>
      </c>
      <c r="O28" s="147" t="s">
        <v>207</v>
      </c>
      <c r="P28" s="195"/>
    </row>
    <row r="29" spans="1:16" ht="13.5">
      <c r="A29" s="127">
        <v>15</v>
      </c>
      <c r="B29" s="128">
        <v>342</v>
      </c>
      <c r="C29" s="129" t="s">
        <v>67</v>
      </c>
      <c r="D29" s="130" t="s">
        <v>88</v>
      </c>
      <c r="E29" s="135" t="s">
        <v>102</v>
      </c>
      <c r="F29" s="201">
        <v>1</v>
      </c>
      <c r="G29" s="202">
        <v>2</v>
      </c>
      <c r="H29" s="203">
        <v>0</v>
      </c>
      <c r="I29" s="202">
        <v>0</v>
      </c>
      <c r="J29" s="46"/>
      <c r="K29" s="50"/>
      <c r="L29" s="50"/>
      <c r="M29" s="202">
        <v>0</v>
      </c>
      <c r="N29" s="141"/>
      <c r="O29" s="147"/>
      <c r="P29" s="197">
        <v>0</v>
      </c>
    </row>
    <row r="30" spans="1:16" ht="13.5">
      <c r="A30" s="127">
        <v>15</v>
      </c>
      <c r="B30" s="128">
        <v>361</v>
      </c>
      <c r="C30" s="129" t="s">
        <v>67</v>
      </c>
      <c r="D30" s="130" t="s">
        <v>89</v>
      </c>
      <c r="E30" s="135" t="s">
        <v>102</v>
      </c>
      <c r="F30" s="201">
        <v>1</v>
      </c>
      <c r="G30" s="202">
        <v>2</v>
      </c>
      <c r="H30" s="203">
        <v>0</v>
      </c>
      <c r="I30" s="202">
        <v>0</v>
      </c>
      <c r="J30" s="46"/>
      <c r="K30" s="50"/>
      <c r="L30" s="50"/>
      <c r="M30" s="202">
        <v>0</v>
      </c>
      <c r="N30" s="141"/>
      <c r="O30" s="147"/>
      <c r="P30" s="197">
        <v>0</v>
      </c>
    </row>
    <row r="31" spans="1:16" ht="13.5">
      <c r="A31" s="127">
        <v>15</v>
      </c>
      <c r="B31" s="128">
        <v>385</v>
      </c>
      <c r="C31" s="129" t="s">
        <v>67</v>
      </c>
      <c r="D31" s="130" t="s">
        <v>90</v>
      </c>
      <c r="E31" s="135" t="s">
        <v>114</v>
      </c>
      <c r="F31" s="201">
        <v>1</v>
      </c>
      <c r="G31" s="202">
        <v>2</v>
      </c>
      <c r="H31" s="203">
        <v>0</v>
      </c>
      <c r="I31" s="202">
        <v>0</v>
      </c>
      <c r="J31" s="46"/>
      <c r="K31" s="50"/>
      <c r="L31" s="50"/>
      <c r="M31" s="202">
        <v>0</v>
      </c>
      <c r="N31" s="141"/>
      <c r="O31" s="147"/>
      <c r="P31" s="197">
        <v>0</v>
      </c>
    </row>
    <row r="32" spans="1:16" ht="13.5">
      <c r="A32" s="127">
        <v>15</v>
      </c>
      <c r="B32" s="128">
        <v>405</v>
      </c>
      <c r="C32" s="129" t="s">
        <v>67</v>
      </c>
      <c r="D32" s="130" t="s">
        <v>91</v>
      </c>
      <c r="E32" s="135" t="s">
        <v>115</v>
      </c>
      <c r="F32" s="201">
        <v>2</v>
      </c>
      <c r="G32" s="202">
        <v>2</v>
      </c>
      <c r="H32" s="203">
        <v>0</v>
      </c>
      <c r="I32" s="202">
        <v>0</v>
      </c>
      <c r="J32" s="46"/>
      <c r="K32" s="50"/>
      <c r="L32" s="50"/>
      <c r="M32" s="202">
        <v>0</v>
      </c>
      <c r="N32" s="141"/>
      <c r="O32" s="147"/>
      <c r="P32" s="197">
        <v>0</v>
      </c>
    </row>
    <row r="33" spans="1:16" ht="13.5">
      <c r="A33" s="127">
        <v>15</v>
      </c>
      <c r="B33" s="128">
        <v>441</v>
      </c>
      <c r="C33" s="129" t="s">
        <v>67</v>
      </c>
      <c r="D33" s="130" t="s">
        <v>92</v>
      </c>
      <c r="E33" s="139" t="s">
        <v>102</v>
      </c>
      <c r="F33" s="201">
        <v>1</v>
      </c>
      <c r="G33" s="202">
        <v>2</v>
      </c>
      <c r="H33" s="203">
        <v>0</v>
      </c>
      <c r="I33" s="202">
        <v>0</v>
      </c>
      <c r="J33" s="46"/>
      <c r="K33" s="50"/>
      <c r="L33" s="50"/>
      <c r="M33" s="202">
        <v>0</v>
      </c>
      <c r="N33" s="141"/>
      <c r="O33" s="147"/>
      <c r="P33" s="197">
        <v>0</v>
      </c>
    </row>
    <row r="34" spans="1:16" ht="13.5">
      <c r="A34" s="127">
        <v>15</v>
      </c>
      <c r="B34" s="128">
        <v>461</v>
      </c>
      <c r="C34" s="129" t="s">
        <v>67</v>
      </c>
      <c r="D34" s="130" t="s">
        <v>93</v>
      </c>
      <c r="E34" s="139" t="s">
        <v>116</v>
      </c>
      <c r="F34" s="201">
        <v>2</v>
      </c>
      <c r="G34" s="202">
        <v>2</v>
      </c>
      <c r="H34" s="203">
        <v>0</v>
      </c>
      <c r="I34" s="202">
        <v>0</v>
      </c>
      <c r="J34" s="46"/>
      <c r="K34" s="50"/>
      <c r="L34" s="50"/>
      <c r="M34" s="202">
        <v>0</v>
      </c>
      <c r="N34" s="141"/>
      <c r="O34" s="147"/>
      <c r="P34" s="197">
        <v>0</v>
      </c>
    </row>
    <row r="35" spans="1:16" ht="13.5">
      <c r="A35" s="127">
        <v>15</v>
      </c>
      <c r="B35" s="128">
        <v>482</v>
      </c>
      <c r="C35" s="129" t="s">
        <v>67</v>
      </c>
      <c r="D35" s="130" t="s">
        <v>94</v>
      </c>
      <c r="E35" s="135" t="s">
        <v>117</v>
      </c>
      <c r="F35" s="201">
        <v>2</v>
      </c>
      <c r="G35" s="202">
        <v>2</v>
      </c>
      <c r="H35" s="203">
        <v>0</v>
      </c>
      <c r="I35" s="202">
        <v>0</v>
      </c>
      <c r="J35" s="46"/>
      <c r="K35" s="50"/>
      <c r="L35" s="50"/>
      <c r="M35" s="202">
        <v>0</v>
      </c>
      <c r="N35" s="141"/>
      <c r="O35" s="147"/>
      <c r="P35" s="197">
        <v>0</v>
      </c>
    </row>
    <row r="36" spans="1:16" ht="13.5">
      <c r="A36" s="127">
        <v>15</v>
      </c>
      <c r="B36" s="128">
        <v>504</v>
      </c>
      <c r="C36" s="129" t="s">
        <v>67</v>
      </c>
      <c r="D36" s="130" t="s">
        <v>95</v>
      </c>
      <c r="E36" s="135" t="s">
        <v>120</v>
      </c>
      <c r="F36" s="201">
        <v>1</v>
      </c>
      <c r="G36" s="202">
        <v>2</v>
      </c>
      <c r="H36" s="203">
        <v>0</v>
      </c>
      <c r="I36" s="202">
        <v>0</v>
      </c>
      <c r="J36" s="46"/>
      <c r="K36" s="50"/>
      <c r="L36" s="50"/>
      <c r="M36" s="202">
        <v>0</v>
      </c>
      <c r="N36" s="141"/>
      <c r="O36" s="147"/>
      <c r="P36" s="197">
        <v>0</v>
      </c>
    </row>
    <row r="37" spans="1:16" ht="13.5">
      <c r="A37" s="127">
        <v>15</v>
      </c>
      <c r="B37" s="128">
        <v>581</v>
      </c>
      <c r="C37" s="129" t="s">
        <v>67</v>
      </c>
      <c r="D37" s="130" t="s">
        <v>96</v>
      </c>
      <c r="E37" s="135" t="s">
        <v>113</v>
      </c>
      <c r="F37" s="201">
        <v>1</v>
      </c>
      <c r="G37" s="202">
        <v>2</v>
      </c>
      <c r="H37" s="203">
        <v>0</v>
      </c>
      <c r="I37" s="202">
        <v>0</v>
      </c>
      <c r="J37" s="46"/>
      <c r="K37" s="50"/>
      <c r="L37" s="50"/>
      <c r="M37" s="202">
        <v>0</v>
      </c>
      <c r="N37" s="141"/>
      <c r="O37" s="147"/>
      <c r="P37" s="197">
        <v>1</v>
      </c>
    </row>
    <row r="38" spans="1:16" ht="14.25" thickBot="1">
      <c r="A38" s="131">
        <v>15</v>
      </c>
      <c r="B38" s="132">
        <v>586</v>
      </c>
      <c r="C38" s="133" t="s">
        <v>67</v>
      </c>
      <c r="D38" s="134" t="s">
        <v>97</v>
      </c>
      <c r="E38" s="140" t="s">
        <v>102</v>
      </c>
      <c r="F38" s="204">
        <v>1</v>
      </c>
      <c r="G38" s="205">
        <v>2</v>
      </c>
      <c r="H38" s="203">
        <v>0</v>
      </c>
      <c r="I38" s="202">
        <v>0</v>
      </c>
      <c r="J38" s="52"/>
      <c r="K38" s="53"/>
      <c r="L38" s="53"/>
      <c r="M38" s="205">
        <v>0</v>
      </c>
      <c r="N38" s="145"/>
      <c r="O38" s="148"/>
      <c r="P38" s="209">
        <v>0</v>
      </c>
    </row>
    <row r="39" spans="1:22" s="13" customFormat="1" ht="16.5" customHeight="1" thickBot="1">
      <c r="A39" s="34"/>
      <c r="B39" s="35"/>
      <c r="C39" s="272" t="s">
        <v>4</v>
      </c>
      <c r="D39" s="273"/>
      <c r="E39" s="36"/>
      <c r="F39" s="37"/>
      <c r="G39" s="38"/>
      <c r="H39" s="39">
        <f>SUM(H8:H38)</f>
        <v>16</v>
      </c>
      <c r="I39" s="40">
        <f>SUM(I8:I38)</f>
        <v>15</v>
      </c>
      <c r="J39" s="39">
        <f>COUNTA(J8:J38)</f>
        <v>5</v>
      </c>
      <c r="K39" s="41"/>
      <c r="L39" s="41"/>
      <c r="M39" s="42"/>
      <c r="N39" s="39">
        <f>COUNTA(N8:N38)</f>
        <v>20</v>
      </c>
      <c r="O39" s="43"/>
      <c r="P39" s="44"/>
      <c r="Q39" s="12"/>
      <c r="R39" s="12"/>
      <c r="S39" s="12"/>
      <c r="T39" s="12"/>
      <c r="U39" s="12"/>
      <c r="V39" s="12"/>
    </row>
    <row r="40" ht="18.75" customHeight="1"/>
  </sheetData>
  <mergeCells count="17">
    <mergeCell ref="M6:M7"/>
    <mergeCell ref="P6:P7"/>
    <mergeCell ref="E4:E7"/>
    <mergeCell ref="G4:G7"/>
    <mergeCell ref="H4:H7"/>
    <mergeCell ref="J5:L5"/>
    <mergeCell ref="F4:F7"/>
    <mergeCell ref="O2:P2"/>
    <mergeCell ref="C39:D39"/>
    <mergeCell ref="A4:A7"/>
    <mergeCell ref="C4:C7"/>
    <mergeCell ref="D4:D7"/>
    <mergeCell ref="B4:B7"/>
    <mergeCell ref="I4:I7"/>
    <mergeCell ref="J4:M4"/>
    <mergeCell ref="N4:P4"/>
    <mergeCell ref="N5:O5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125" style="2" customWidth="1"/>
    <col min="4" max="4" width="8.375" style="2" customWidth="1"/>
    <col min="5" max="5" width="17.625" style="2" customWidth="1"/>
    <col min="6" max="6" width="12.625" style="2" customWidth="1"/>
    <col min="7" max="7" width="8.125" style="2" customWidth="1"/>
    <col min="8" max="8" width="20.625" style="2" customWidth="1"/>
    <col min="9" max="10" width="8.625" style="2" customWidth="1"/>
    <col min="11" max="11" width="20.625" style="2" customWidth="1"/>
    <col min="12" max="20" width="3.875" style="2" customWidth="1"/>
    <col min="21" max="21" width="6.375" style="2" customWidth="1"/>
    <col min="22" max="16384" width="9.00390625" style="2" customWidth="1"/>
  </cols>
  <sheetData>
    <row r="1" spans="1:2" ht="12.75" thickBot="1">
      <c r="A1" s="28" t="s">
        <v>15</v>
      </c>
      <c r="B1" s="28"/>
    </row>
    <row r="2" spans="1:21" ht="22.5" customHeight="1" thickBot="1">
      <c r="A2" s="6" t="s">
        <v>34</v>
      </c>
      <c r="S2" s="270" t="s">
        <v>67</v>
      </c>
      <c r="T2" s="302"/>
      <c r="U2" s="271"/>
    </row>
    <row r="3" ht="12.75" thickBot="1"/>
    <row r="4" spans="1:21" s="1" customFormat="1" ht="19.5" customHeight="1">
      <c r="A4" s="274" t="s">
        <v>26</v>
      </c>
      <c r="B4" s="282" t="s">
        <v>63</v>
      </c>
      <c r="C4" s="277" t="s">
        <v>52</v>
      </c>
      <c r="D4" s="279" t="s">
        <v>17</v>
      </c>
      <c r="E4" s="267" t="s">
        <v>64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5"/>
      <c r="U4" s="309" t="s">
        <v>194</v>
      </c>
    </row>
    <row r="5" spans="1:21" s="1" customFormat="1" ht="19.5" customHeight="1">
      <c r="A5" s="275"/>
      <c r="B5" s="283"/>
      <c r="C5" s="278"/>
      <c r="D5" s="280"/>
      <c r="E5" s="22"/>
      <c r="F5" s="21"/>
      <c r="G5" s="23"/>
      <c r="H5" s="23"/>
      <c r="I5" s="23"/>
      <c r="J5" s="23"/>
      <c r="K5" s="23"/>
      <c r="L5" s="266" t="s">
        <v>60</v>
      </c>
      <c r="M5" s="298"/>
      <c r="N5" s="298"/>
      <c r="O5" s="298"/>
      <c r="P5" s="298"/>
      <c r="Q5" s="298"/>
      <c r="R5" s="298"/>
      <c r="S5" s="298"/>
      <c r="T5" s="303"/>
      <c r="U5" s="310"/>
    </row>
    <row r="6" spans="1:21" s="1" customFormat="1" ht="19.5" customHeight="1">
      <c r="A6" s="275"/>
      <c r="B6" s="283"/>
      <c r="C6" s="278"/>
      <c r="D6" s="280"/>
      <c r="E6" s="313" t="s">
        <v>32</v>
      </c>
      <c r="F6" s="20"/>
      <c r="G6" s="304" t="s">
        <v>31</v>
      </c>
      <c r="H6" s="304"/>
      <c r="I6" s="304"/>
      <c r="J6" s="305"/>
      <c r="K6" s="305"/>
      <c r="L6" s="306" t="s">
        <v>37</v>
      </c>
      <c r="M6" s="307"/>
      <c r="N6" s="308"/>
      <c r="O6" s="305" t="s">
        <v>38</v>
      </c>
      <c r="P6" s="307"/>
      <c r="Q6" s="308"/>
      <c r="R6" s="305" t="s">
        <v>39</v>
      </c>
      <c r="S6" s="307"/>
      <c r="T6" s="315"/>
      <c r="U6" s="311"/>
    </row>
    <row r="7" spans="1:21" ht="60" customHeight="1">
      <c r="A7" s="276"/>
      <c r="B7" s="284"/>
      <c r="C7" s="278"/>
      <c r="D7" s="281"/>
      <c r="E7" s="314"/>
      <c r="F7" s="185" t="s">
        <v>27</v>
      </c>
      <c r="G7" s="171" t="s">
        <v>28</v>
      </c>
      <c r="H7" s="171" t="s">
        <v>30</v>
      </c>
      <c r="I7" s="171" t="s">
        <v>29</v>
      </c>
      <c r="J7" s="210" t="s">
        <v>61</v>
      </c>
      <c r="K7" s="186" t="s">
        <v>195</v>
      </c>
      <c r="L7" s="187" t="s">
        <v>66</v>
      </c>
      <c r="M7" s="188" t="s">
        <v>196</v>
      </c>
      <c r="N7" s="189" t="s">
        <v>33</v>
      </c>
      <c r="O7" s="190" t="s">
        <v>66</v>
      </c>
      <c r="P7" s="188" t="s">
        <v>196</v>
      </c>
      <c r="Q7" s="191" t="s">
        <v>33</v>
      </c>
      <c r="R7" s="189" t="s">
        <v>66</v>
      </c>
      <c r="S7" s="188" t="s">
        <v>196</v>
      </c>
      <c r="T7" s="189" t="s">
        <v>33</v>
      </c>
      <c r="U7" s="312"/>
    </row>
    <row r="8" spans="1:21" ht="41.25" customHeight="1">
      <c r="A8" s="89">
        <v>15</v>
      </c>
      <c r="B8" s="206">
        <v>100</v>
      </c>
      <c r="C8" s="129" t="s">
        <v>67</v>
      </c>
      <c r="D8" s="130" t="s">
        <v>171</v>
      </c>
      <c r="E8" s="144" t="s">
        <v>175</v>
      </c>
      <c r="F8" s="161" t="s">
        <v>176</v>
      </c>
      <c r="G8" s="50" t="s">
        <v>177</v>
      </c>
      <c r="H8" s="215" t="s">
        <v>178</v>
      </c>
      <c r="I8" s="164" t="s">
        <v>213</v>
      </c>
      <c r="J8" s="214" t="s">
        <v>216</v>
      </c>
      <c r="K8" s="216" t="s">
        <v>228</v>
      </c>
      <c r="L8" s="156" t="s">
        <v>179</v>
      </c>
      <c r="M8" s="157"/>
      <c r="N8" s="157"/>
      <c r="O8" s="157" t="s">
        <v>179</v>
      </c>
      <c r="P8" s="157"/>
      <c r="Q8" s="157"/>
      <c r="R8" s="157"/>
      <c r="S8" s="157"/>
      <c r="T8" s="158"/>
      <c r="U8" s="211">
        <v>1</v>
      </c>
    </row>
    <row r="9" spans="1:21" ht="35.25" customHeight="1">
      <c r="A9" s="45">
        <v>15</v>
      </c>
      <c r="B9" s="128">
        <v>202</v>
      </c>
      <c r="C9" s="129" t="s">
        <v>67</v>
      </c>
      <c r="D9" s="154" t="s">
        <v>68</v>
      </c>
      <c r="E9" s="403" t="s">
        <v>220</v>
      </c>
      <c r="F9" s="217" t="s">
        <v>142</v>
      </c>
      <c r="G9" s="155" t="s">
        <v>143</v>
      </c>
      <c r="H9" s="217" t="s">
        <v>211</v>
      </c>
      <c r="I9" s="192" t="s">
        <v>214</v>
      </c>
      <c r="J9" s="192" t="s">
        <v>217</v>
      </c>
      <c r="K9" s="163" t="s">
        <v>148</v>
      </c>
      <c r="L9" s="170" t="s">
        <v>151</v>
      </c>
      <c r="M9" s="162"/>
      <c r="N9" s="162"/>
      <c r="O9" s="162" t="s">
        <v>151</v>
      </c>
      <c r="P9" s="162"/>
      <c r="Q9" s="162"/>
      <c r="R9" s="162"/>
      <c r="S9" s="162"/>
      <c r="T9" s="172"/>
      <c r="U9" s="211">
        <v>0</v>
      </c>
    </row>
    <row r="10" spans="1:21" ht="24">
      <c r="A10" s="45">
        <v>15</v>
      </c>
      <c r="B10" s="128">
        <v>204</v>
      </c>
      <c r="C10" s="129" t="s">
        <v>67</v>
      </c>
      <c r="D10" s="130" t="s">
        <v>69</v>
      </c>
      <c r="E10" s="144" t="s">
        <v>144</v>
      </c>
      <c r="F10" s="50"/>
      <c r="G10" s="50" t="s">
        <v>145</v>
      </c>
      <c r="H10" s="215" t="s">
        <v>212</v>
      </c>
      <c r="I10" s="164" t="s">
        <v>215</v>
      </c>
      <c r="J10" s="48"/>
      <c r="K10" s="48"/>
      <c r="L10" s="156" t="s">
        <v>151</v>
      </c>
      <c r="M10" s="157"/>
      <c r="N10" s="157"/>
      <c r="O10" s="157" t="s">
        <v>151</v>
      </c>
      <c r="P10" s="157"/>
      <c r="Q10" s="157"/>
      <c r="R10" s="157"/>
      <c r="S10" s="157"/>
      <c r="T10" s="158"/>
      <c r="U10" s="211">
        <v>1</v>
      </c>
    </row>
    <row r="11" spans="1:21" ht="12">
      <c r="A11" s="127">
        <v>15</v>
      </c>
      <c r="B11" s="128">
        <v>205</v>
      </c>
      <c r="C11" s="129" t="s">
        <v>67</v>
      </c>
      <c r="D11" s="130" t="s">
        <v>70</v>
      </c>
      <c r="E11" s="150"/>
      <c r="F11" s="149"/>
      <c r="G11" s="149"/>
      <c r="H11" s="149"/>
      <c r="I11" s="149"/>
      <c r="J11" s="48"/>
      <c r="K11" s="151"/>
      <c r="L11" s="46"/>
      <c r="M11" s="50"/>
      <c r="N11" s="50"/>
      <c r="O11" s="50"/>
      <c r="P11" s="50"/>
      <c r="Q11" s="50"/>
      <c r="R11" s="50"/>
      <c r="S11" s="50"/>
      <c r="T11" s="47"/>
      <c r="U11" s="211">
        <v>1</v>
      </c>
    </row>
    <row r="12" spans="1:21" ht="12">
      <c r="A12" s="127">
        <v>15</v>
      </c>
      <c r="B12" s="128">
        <v>206</v>
      </c>
      <c r="C12" s="129" t="s">
        <v>67</v>
      </c>
      <c r="D12" s="130" t="s">
        <v>71</v>
      </c>
      <c r="E12" s="150"/>
      <c r="F12" s="149"/>
      <c r="G12" s="149"/>
      <c r="H12" s="149"/>
      <c r="I12" s="149"/>
      <c r="J12" s="48"/>
      <c r="K12" s="151"/>
      <c r="L12" s="46"/>
      <c r="M12" s="50"/>
      <c r="N12" s="50"/>
      <c r="O12" s="50"/>
      <c r="P12" s="50"/>
      <c r="Q12" s="50"/>
      <c r="R12" s="50"/>
      <c r="S12" s="50"/>
      <c r="T12" s="47"/>
      <c r="U12" s="211">
        <v>0</v>
      </c>
    </row>
    <row r="13" spans="1:21" ht="12">
      <c r="A13" s="127">
        <v>15</v>
      </c>
      <c r="B13" s="128">
        <v>208</v>
      </c>
      <c r="C13" s="129" t="s">
        <v>67</v>
      </c>
      <c r="D13" s="130" t="s">
        <v>72</v>
      </c>
      <c r="E13" s="150"/>
      <c r="F13" s="149"/>
      <c r="G13" s="149"/>
      <c r="H13" s="149"/>
      <c r="I13" s="149"/>
      <c r="J13" s="48"/>
      <c r="K13" s="151"/>
      <c r="L13" s="46"/>
      <c r="M13" s="50"/>
      <c r="N13" s="50"/>
      <c r="O13" s="50"/>
      <c r="P13" s="50"/>
      <c r="Q13" s="50"/>
      <c r="R13" s="50"/>
      <c r="S13" s="50"/>
      <c r="T13" s="47"/>
      <c r="U13" s="211">
        <v>0</v>
      </c>
    </row>
    <row r="14" spans="1:21" ht="12">
      <c r="A14" s="127">
        <v>15</v>
      </c>
      <c r="B14" s="128">
        <v>209</v>
      </c>
      <c r="C14" s="129" t="s">
        <v>67</v>
      </c>
      <c r="D14" s="130" t="s">
        <v>73</v>
      </c>
      <c r="E14" s="150"/>
      <c r="F14" s="149"/>
      <c r="G14" s="149"/>
      <c r="H14" s="149"/>
      <c r="I14" s="149"/>
      <c r="J14" s="48"/>
      <c r="K14" s="151"/>
      <c r="L14" s="46"/>
      <c r="M14" s="50"/>
      <c r="N14" s="50"/>
      <c r="O14" s="50"/>
      <c r="P14" s="50"/>
      <c r="Q14" s="50"/>
      <c r="R14" s="50"/>
      <c r="S14" s="50"/>
      <c r="T14" s="47"/>
      <c r="U14" s="211">
        <v>1</v>
      </c>
    </row>
    <row r="15" spans="1:21" ht="12">
      <c r="A15" s="127">
        <v>15</v>
      </c>
      <c r="B15" s="128">
        <v>210</v>
      </c>
      <c r="C15" s="129" t="s">
        <v>67</v>
      </c>
      <c r="D15" s="130" t="s">
        <v>74</v>
      </c>
      <c r="E15" s="150"/>
      <c r="F15" s="149"/>
      <c r="G15" s="149"/>
      <c r="H15" s="149"/>
      <c r="I15" s="149"/>
      <c r="J15" s="48"/>
      <c r="K15" s="151"/>
      <c r="L15" s="46"/>
      <c r="M15" s="50"/>
      <c r="N15" s="50"/>
      <c r="O15" s="50"/>
      <c r="P15" s="50"/>
      <c r="Q15" s="50"/>
      <c r="R15" s="50"/>
      <c r="S15" s="50"/>
      <c r="T15" s="47"/>
      <c r="U15" s="211">
        <v>0</v>
      </c>
    </row>
    <row r="16" spans="1:21" ht="12">
      <c r="A16" s="127">
        <v>15</v>
      </c>
      <c r="B16" s="128">
        <v>211</v>
      </c>
      <c r="C16" s="129" t="s">
        <v>67</v>
      </c>
      <c r="D16" s="130" t="s">
        <v>75</v>
      </c>
      <c r="E16" s="150"/>
      <c r="F16" s="149"/>
      <c r="G16" s="149"/>
      <c r="H16" s="149"/>
      <c r="I16" s="149"/>
      <c r="J16" s="48"/>
      <c r="K16" s="151"/>
      <c r="L16" s="46"/>
      <c r="M16" s="50"/>
      <c r="N16" s="50"/>
      <c r="O16" s="50"/>
      <c r="P16" s="50"/>
      <c r="Q16" s="50"/>
      <c r="R16" s="50"/>
      <c r="S16" s="50"/>
      <c r="T16" s="47"/>
      <c r="U16" s="211">
        <v>0</v>
      </c>
    </row>
    <row r="17" spans="1:21" ht="12">
      <c r="A17" s="127">
        <v>15</v>
      </c>
      <c r="B17" s="128">
        <v>212</v>
      </c>
      <c r="C17" s="129" t="s">
        <v>67</v>
      </c>
      <c r="D17" s="130" t="s">
        <v>76</v>
      </c>
      <c r="E17" s="150"/>
      <c r="F17" s="149"/>
      <c r="G17" s="149"/>
      <c r="H17" s="149"/>
      <c r="I17" s="149"/>
      <c r="J17" s="48"/>
      <c r="K17" s="151"/>
      <c r="L17" s="46"/>
      <c r="M17" s="50"/>
      <c r="N17" s="50"/>
      <c r="O17" s="50"/>
      <c r="P17" s="50"/>
      <c r="Q17" s="50"/>
      <c r="R17" s="50"/>
      <c r="S17" s="50"/>
      <c r="T17" s="47"/>
      <c r="U17" s="211">
        <v>0</v>
      </c>
    </row>
    <row r="18" spans="1:21" ht="12">
      <c r="A18" s="127">
        <v>15</v>
      </c>
      <c r="B18" s="128">
        <v>213</v>
      </c>
      <c r="C18" s="129" t="s">
        <v>67</v>
      </c>
      <c r="D18" s="130" t="s">
        <v>77</v>
      </c>
      <c r="E18" s="150"/>
      <c r="F18" s="149"/>
      <c r="G18" s="149"/>
      <c r="H18" s="149"/>
      <c r="I18" s="149"/>
      <c r="J18" s="48"/>
      <c r="K18" s="151"/>
      <c r="L18" s="46"/>
      <c r="M18" s="50"/>
      <c r="N18" s="50"/>
      <c r="O18" s="50"/>
      <c r="P18" s="50"/>
      <c r="Q18" s="50"/>
      <c r="R18" s="50"/>
      <c r="S18" s="50"/>
      <c r="T18" s="47"/>
      <c r="U18" s="211">
        <v>0</v>
      </c>
    </row>
    <row r="19" spans="1:21" ht="12">
      <c r="A19" s="127">
        <v>15</v>
      </c>
      <c r="B19" s="128">
        <v>216</v>
      </c>
      <c r="C19" s="129" t="s">
        <v>67</v>
      </c>
      <c r="D19" s="130" t="s">
        <v>78</v>
      </c>
      <c r="E19" s="150"/>
      <c r="F19" s="149"/>
      <c r="G19" s="149"/>
      <c r="H19" s="149"/>
      <c r="I19" s="149"/>
      <c r="J19" s="48"/>
      <c r="K19" s="151"/>
      <c r="L19" s="46"/>
      <c r="M19" s="50"/>
      <c r="N19" s="50"/>
      <c r="O19" s="50"/>
      <c r="P19" s="50"/>
      <c r="Q19" s="50"/>
      <c r="R19" s="50"/>
      <c r="S19" s="50"/>
      <c r="T19" s="47"/>
      <c r="U19" s="211">
        <v>0</v>
      </c>
    </row>
    <row r="20" spans="1:21" ht="12">
      <c r="A20" s="127">
        <v>15</v>
      </c>
      <c r="B20" s="128">
        <v>217</v>
      </c>
      <c r="C20" s="129" t="s">
        <v>67</v>
      </c>
      <c r="D20" s="130" t="s">
        <v>79</v>
      </c>
      <c r="E20" s="150"/>
      <c r="F20" s="149"/>
      <c r="G20" s="149"/>
      <c r="H20" s="149"/>
      <c r="I20" s="149"/>
      <c r="J20" s="48"/>
      <c r="K20" s="151"/>
      <c r="L20" s="46"/>
      <c r="M20" s="50"/>
      <c r="N20" s="50"/>
      <c r="O20" s="50"/>
      <c r="P20" s="50"/>
      <c r="Q20" s="50"/>
      <c r="R20" s="50"/>
      <c r="S20" s="50"/>
      <c r="T20" s="47"/>
      <c r="U20" s="211">
        <v>1</v>
      </c>
    </row>
    <row r="21" spans="1:21" ht="12">
      <c r="A21" s="127">
        <v>15</v>
      </c>
      <c r="B21" s="128">
        <v>218</v>
      </c>
      <c r="C21" s="129" t="s">
        <v>67</v>
      </c>
      <c r="D21" s="130" t="s">
        <v>80</v>
      </c>
      <c r="E21" s="150"/>
      <c r="F21" s="149"/>
      <c r="G21" s="149"/>
      <c r="H21" s="149"/>
      <c r="I21" s="149"/>
      <c r="J21" s="48"/>
      <c r="K21" s="151"/>
      <c r="L21" s="46"/>
      <c r="M21" s="50"/>
      <c r="N21" s="50"/>
      <c r="O21" s="50"/>
      <c r="P21" s="50"/>
      <c r="Q21" s="50"/>
      <c r="R21" s="50"/>
      <c r="S21" s="50"/>
      <c r="T21" s="47"/>
      <c r="U21" s="211">
        <v>0</v>
      </c>
    </row>
    <row r="22" spans="1:21" s="13" customFormat="1" ht="37.5" customHeight="1">
      <c r="A22" s="45">
        <v>15</v>
      </c>
      <c r="B22" s="128">
        <v>222</v>
      </c>
      <c r="C22" s="129" t="s">
        <v>67</v>
      </c>
      <c r="D22" s="130" t="s">
        <v>81</v>
      </c>
      <c r="E22" s="144" t="s">
        <v>146</v>
      </c>
      <c r="F22" s="50"/>
      <c r="G22" s="50" t="s">
        <v>147</v>
      </c>
      <c r="H22" s="215" t="s">
        <v>218</v>
      </c>
      <c r="I22" s="164" t="s">
        <v>219</v>
      </c>
      <c r="J22" s="164" t="s">
        <v>229</v>
      </c>
      <c r="K22" s="216" t="s">
        <v>149</v>
      </c>
      <c r="L22" s="46"/>
      <c r="M22" s="157" t="s">
        <v>150</v>
      </c>
      <c r="N22" s="157"/>
      <c r="O22" s="157" t="s">
        <v>150</v>
      </c>
      <c r="P22" s="50"/>
      <c r="Q22" s="50"/>
      <c r="R22" s="50"/>
      <c r="S22" s="50"/>
      <c r="T22" s="47"/>
      <c r="U22" s="211">
        <v>1</v>
      </c>
    </row>
    <row r="23" spans="1:21" ht="12">
      <c r="A23" s="127">
        <v>15</v>
      </c>
      <c r="B23" s="128">
        <v>223</v>
      </c>
      <c r="C23" s="129" t="s">
        <v>67</v>
      </c>
      <c r="D23" s="130" t="s">
        <v>82</v>
      </c>
      <c r="E23" s="150"/>
      <c r="F23" s="149"/>
      <c r="G23" s="149"/>
      <c r="H23" s="50"/>
      <c r="I23" s="50"/>
      <c r="J23" s="48"/>
      <c r="K23" s="48"/>
      <c r="L23" s="46"/>
      <c r="M23" s="50"/>
      <c r="N23" s="50"/>
      <c r="O23" s="50"/>
      <c r="P23" s="50"/>
      <c r="Q23" s="50"/>
      <c r="R23" s="50"/>
      <c r="S23" s="50"/>
      <c r="T23" s="47"/>
      <c r="U23" s="211">
        <v>0</v>
      </c>
    </row>
    <row r="24" spans="1:21" ht="12">
      <c r="A24" s="127">
        <v>15</v>
      </c>
      <c r="B24" s="128">
        <v>224</v>
      </c>
      <c r="C24" s="129" t="s">
        <v>67</v>
      </c>
      <c r="D24" s="130" t="s">
        <v>83</v>
      </c>
      <c r="E24" s="150"/>
      <c r="F24" s="149"/>
      <c r="G24" s="149"/>
      <c r="H24" s="50"/>
      <c r="I24" s="50"/>
      <c r="J24" s="48"/>
      <c r="K24" s="48"/>
      <c r="L24" s="46"/>
      <c r="M24" s="50"/>
      <c r="N24" s="50"/>
      <c r="O24" s="50"/>
      <c r="P24" s="50"/>
      <c r="Q24" s="50"/>
      <c r="R24" s="50"/>
      <c r="S24" s="50"/>
      <c r="T24" s="47"/>
      <c r="U24" s="211">
        <v>0</v>
      </c>
    </row>
    <row r="25" spans="1:21" ht="12">
      <c r="A25" s="127">
        <v>15</v>
      </c>
      <c r="B25" s="128">
        <v>225</v>
      </c>
      <c r="C25" s="129" t="s">
        <v>67</v>
      </c>
      <c r="D25" s="130" t="s">
        <v>84</v>
      </c>
      <c r="E25" s="49"/>
      <c r="F25" s="50"/>
      <c r="G25" s="50"/>
      <c r="H25" s="50"/>
      <c r="I25" s="50"/>
      <c r="J25" s="48"/>
      <c r="K25" s="48"/>
      <c r="L25" s="46"/>
      <c r="M25" s="50"/>
      <c r="N25" s="50"/>
      <c r="O25" s="50"/>
      <c r="P25" s="50"/>
      <c r="Q25" s="50"/>
      <c r="R25" s="50"/>
      <c r="S25" s="50"/>
      <c r="T25" s="47"/>
      <c r="U25" s="212">
        <v>1</v>
      </c>
    </row>
    <row r="26" spans="1:21" ht="12">
      <c r="A26" s="127">
        <v>15</v>
      </c>
      <c r="B26" s="128">
        <v>226</v>
      </c>
      <c r="C26" s="129" t="s">
        <v>67</v>
      </c>
      <c r="D26" s="130" t="s">
        <v>85</v>
      </c>
      <c r="E26" s="49"/>
      <c r="F26" s="50"/>
      <c r="G26" s="50"/>
      <c r="H26" s="50"/>
      <c r="I26" s="50"/>
      <c r="J26" s="48"/>
      <c r="K26" s="48"/>
      <c r="L26" s="46"/>
      <c r="M26" s="50"/>
      <c r="N26" s="50"/>
      <c r="O26" s="50"/>
      <c r="P26" s="50"/>
      <c r="Q26" s="50"/>
      <c r="R26" s="50"/>
      <c r="S26" s="50"/>
      <c r="T26" s="47"/>
      <c r="U26" s="212">
        <v>0</v>
      </c>
    </row>
    <row r="27" spans="1:21" ht="12">
      <c r="A27" s="127">
        <v>15</v>
      </c>
      <c r="B27" s="128">
        <v>227</v>
      </c>
      <c r="C27" s="129" t="s">
        <v>67</v>
      </c>
      <c r="D27" s="130" t="s">
        <v>86</v>
      </c>
      <c r="E27" s="49"/>
      <c r="F27" s="50"/>
      <c r="G27" s="50"/>
      <c r="H27" s="50"/>
      <c r="I27" s="50"/>
      <c r="J27" s="48"/>
      <c r="K27" s="48"/>
      <c r="L27" s="46"/>
      <c r="M27" s="50"/>
      <c r="N27" s="50"/>
      <c r="O27" s="50"/>
      <c r="P27" s="50"/>
      <c r="Q27" s="50"/>
      <c r="R27" s="50"/>
      <c r="S27" s="50"/>
      <c r="T27" s="47"/>
      <c r="U27" s="212">
        <v>0</v>
      </c>
    </row>
    <row r="28" spans="1:21" ht="12">
      <c r="A28" s="127">
        <v>15</v>
      </c>
      <c r="B28" s="128">
        <v>307</v>
      </c>
      <c r="C28" s="129" t="s">
        <v>67</v>
      </c>
      <c r="D28" s="130" t="s">
        <v>87</v>
      </c>
      <c r="E28" s="49"/>
      <c r="F28" s="50"/>
      <c r="G28" s="50"/>
      <c r="H28" s="50"/>
      <c r="I28" s="50"/>
      <c r="J28" s="48"/>
      <c r="K28" s="48"/>
      <c r="L28" s="46"/>
      <c r="M28" s="50"/>
      <c r="N28" s="50"/>
      <c r="O28" s="50"/>
      <c r="P28" s="50"/>
      <c r="Q28" s="50"/>
      <c r="R28" s="50"/>
      <c r="S28" s="50"/>
      <c r="T28" s="47"/>
      <c r="U28" s="212">
        <v>0</v>
      </c>
    </row>
    <row r="29" spans="1:21" ht="12">
      <c r="A29" s="127">
        <v>15</v>
      </c>
      <c r="B29" s="128">
        <v>342</v>
      </c>
      <c r="C29" s="129" t="s">
        <v>67</v>
      </c>
      <c r="D29" s="130" t="s">
        <v>88</v>
      </c>
      <c r="E29" s="49"/>
      <c r="F29" s="50"/>
      <c r="G29" s="50"/>
      <c r="H29" s="50"/>
      <c r="I29" s="50"/>
      <c r="J29" s="48"/>
      <c r="K29" s="48"/>
      <c r="L29" s="46"/>
      <c r="M29" s="50"/>
      <c r="N29" s="50"/>
      <c r="O29" s="50"/>
      <c r="P29" s="50"/>
      <c r="Q29" s="50"/>
      <c r="R29" s="50"/>
      <c r="S29" s="50"/>
      <c r="T29" s="47"/>
      <c r="U29" s="212">
        <v>0</v>
      </c>
    </row>
    <row r="30" spans="1:21" ht="12">
      <c r="A30" s="127">
        <v>15</v>
      </c>
      <c r="B30" s="128">
        <v>361</v>
      </c>
      <c r="C30" s="129" t="s">
        <v>67</v>
      </c>
      <c r="D30" s="130" t="s">
        <v>89</v>
      </c>
      <c r="E30" s="49"/>
      <c r="F30" s="50"/>
      <c r="G30" s="50"/>
      <c r="H30" s="50"/>
      <c r="I30" s="50"/>
      <c r="J30" s="48"/>
      <c r="K30" s="48"/>
      <c r="L30" s="46"/>
      <c r="M30" s="50"/>
      <c r="N30" s="50"/>
      <c r="O30" s="50"/>
      <c r="P30" s="50"/>
      <c r="Q30" s="50"/>
      <c r="R30" s="50"/>
      <c r="S30" s="50"/>
      <c r="T30" s="47"/>
      <c r="U30" s="212">
        <v>0</v>
      </c>
    </row>
    <row r="31" spans="1:21" ht="12">
      <c r="A31" s="127">
        <v>15</v>
      </c>
      <c r="B31" s="128">
        <v>385</v>
      </c>
      <c r="C31" s="129" t="s">
        <v>67</v>
      </c>
      <c r="D31" s="130" t="s">
        <v>90</v>
      </c>
      <c r="E31" s="49"/>
      <c r="F31" s="50"/>
      <c r="G31" s="50"/>
      <c r="H31" s="50"/>
      <c r="I31" s="50"/>
      <c r="J31" s="48"/>
      <c r="K31" s="48"/>
      <c r="L31" s="46"/>
      <c r="M31" s="50"/>
      <c r="N31" s="50"/>
      <c r="O31" s="50"/>
      <c r="P31" s="50"/>
      <c r="Q31" s="50"/>
      <c r="R31" s="50"/>
      <c r="S31" s="50"/>
      <c r="T31" s="47"/>
      <c r="U31" s="212">
        <v>0</v>
      </c>
    </row>
    <row r="32" spans="1:21" ht="12">
      <c r="A32" s="127">
        <v>15</v>
      </c>
      <c r="B32" s="128">
        <v>405</v>
      </c>
      <c r="C32" s="129" t="s">
        <v>67</v>
      </c>
      <c r="D32" s="130" t="s">
        <v>91</v>
      </c>
      <c r="E32" s="49"/>
      <c r="F32" s="50"/>
      <c r="G32" s="50"/>
      <c r="H32" s="50"/>
      <c r="I32" s="50"/>
      <c r="J32" s="48"/>
      <c r="K32" s="48"/>
      <c r="L32" s="46"/>
      <c r="M32" s="50"/>
      <c r="N32" s="50"/>
      <c r="O32" s="50"/>
      <c r="P32" s="50"/>
      <c r="Q32" s="50"/>
      <c r="R32" s="50"/>
      <c r="S32" s="50"/>
      <c r="T32" s="47"/>
      <c r="U32" s="212">
        <v>0</v>
      </c>
    </row>
    <row r="33" spans="1:21" ht="12">
      <c r="A33" s="127">
        <v>15</v>
      </c>
      <c r="B33" s="128">
        <v>441</v>
      </c>
      <c r="C33" s="129" t="s">
        <v>67</v>
      </c>
      <c r="D33" s="130" t="s">
        <v>92</v>
      </c>
      <c r="E33" s="49"/>
      <c r="F33" s="50"/>
      <c r="G33" s="50"/>
      <c r="H33" s="50"/>
      <c r="I33" s="50"/>
      <c r="J33" s="48"/>
      <c r="K33" s="48"/>
      <c r="L33" s="46"/>
      <c r="M33" s="50"/>
      <c r="N33" s="50"/>
      <c r="O33" s="50"/>
      <c r="P33" s="50"/>
      <c r="Q33" s="50"/>
      <c r="R33" s="50"/>
      <c r="S33" s="50"/>
      <c r="T33" s="47"/>
      <c r="U33" s="212">
        <v>0</v>
      </c>
    </row>
    <row r="34" spans="1:21" ht="12">
      <c r="A34" s="127">
        <v>15</v>
      </c>
      <c r="B34" s="128">
        <v>461</v>
      </c>
      <c r="C34" s="129" t="s">
        <v>67</v>
      </c>
      <c r="D34" s="130" t="s">
        <v>93</v>
      </c>
      <c r="E34" s="49"/>
      <c r="F34" s="50"/>
      <c r="G34" s="50"/>
      <c r="H34" s="50"/>
      <c r="I34" s="50"/>
      <c r="J34" s="48"/>
      <c r="K34" s="48"/>
      <c r="L34" s="46"/>
      <c r="M34" s="50"/>
      <c r="N34" s="50"/>
      <c r="O34" s="50"/>
      <c r="P34" s="50"/>
      <c r="Q34" s="50"/>
      <c r="R34" s="50"/>
      <c r="S34" s="50"/>
      <c r="T34" s="47"/>
      <c r="U34" s="212">
        <v>0</v>
      </c>
    </row>
    <row r="35" spans="1:21" ht="12">
      <c r="A35" s="127">
        <v>15</v>
      </c>
      <c r="B35" s="128">
        <v>482</v>
      </c>
      <c r="C35" s="129" t="s">
        <v>67</v>
      </c>
      <c r="D35" s="130" t="s">
        <v>94</v>
      </c>
      <c r="E35" s="49"/>
      <c r="F35" s="50"/>
      <c r="G35" s="50"/>
      <c r="H35" s="50"/>
      <c r="I35" s="50"/>
      <c r="J35" s="48"/>
      <c r="K35" s="48"/>
      <c r="L35" s="46"/>
      <c r="M35" s="50"/>
      <c r="N35" s="50"/>
      <c r="O35" s="50"/>
      <c r="P35" s="50"/>
      <c r="Q35" s="50"/>
      <c r="R35" s="50"/>
      <c r="S35" s="50"/>
      <c r="T35" s="47"/>
      <c r="U35" s="212">
        <v>0</v>
      </c>
    </row>
    <row r="36" spans="1:21" ht="12">
      <c r="A36" s="127">
        <v>15</v>
      </c>
      <c r="B36" s="128">
        <v>504</v>
      </c>
      <c r="C36" s="129" t="s">
        <v>67</v>
      </c>
      <c r="D36" s="130" t="s">
        <v>95</v>
      </c>
      <c r="E36" s="49"/>
      <c r="F36" s="50"/>
      <c r="G36" s="50"/>
      <c r="H36" s="50"/>
      <c r="I36" s="50"/>
      <c r="J36" s="48"/>
      <c r="K36" s="48"/>
      <c r="L36" s="46"/>
      <c r="M36" s="50"/>
      <c r="N36" s="50"/>
      <c r="O36" s="50"/>
      <c r="P36" s="50"/>
      <c r="Q36" s="50"/>
      <c r="R36" s="50"/>
      <c r="S36" s="50"/>
      <c r="T36" s="47"/>
      <c r="U36" s="212">
        <v>0</v>
      </c>
    </row>
    <row r="37" spans="1:21" ht="12">
      <c r="A37" s="127">
        <v>15</v>
      </c>
      <c r="B37" s="128">
        <v>581</v>
      </c>
      <c r="C37" s="129" t="s">
        <v>67</v>
      </c>
      <c r="D37" s="130" t="s">
        <v>96</v>
      </c>
      <c r="E37" s="49"/>
      <c r="F37" s="50"/>
      <c r="G37" s="50"/>
      <c r="H37" s="50"/>
      <c r="I37" s="50"/>
      <c r="J37" s="48"/>
      <c r="K37" s="48"/>
      <c r="L37" s="46"/>
      <c r="M37" s="50"/>
      <c r="N37" s="50"/>
      <c r="O37" s="50"/>
      <c r="P37" s="50"/>
      <c r="Q37" s="50"/>
      <c r="R37" s="50"/>
      <c r="S37" s="50"/>
      <c r="T37" s="47"/>
      <c r="U37" s="212">
        <v>0</v>
      </c>
    </row>
    <row r="38" spans="1:21" ht="12.75" thickBot="1">
      <c r="A38" s="131">
        <v>15</v>
      </c>
      <c r="B38" s="132">
        <v>586</v>
      </c>
      <c r="C38" s="133" t="s">
        <v>67</v>
      </c>
      <c r="D38" s="134" t="s">
        <v>97</v>
      </c>
      <c r="E38" s="54"/>
      <c r="F38" s="55"/>
      <c r="G38" s="55"/>
      <c r="H38" s="55"/>
      <c r="I38" s="55"/>
      <c r="J38" s="56"/>
      <c r="K38" s="56"/>
      <c r="L38" s="57"/>
      <c r="M38" s="55"/>
      <c r="N38" s="55"/>
      <c r="O38" s="55"/>
      <c r="P38" s="55"/>
      <c r="Q38" s="55"/>
      <c r="R38" s="55"/>
      <c r="S38" s="55"/>
      <c r="T38" s="58"/>
      <c r="U38" s="213">
        <v>0</v>
      </c>
    </row>
    <row r="39" spans="1:21" ht="17.25" customHeight="1" thickBot="1">
      <c r="A39" s="34"/>
      <c r="B39" s="35"/>
      <c r="C39" s="272" t="s">
        <v>4</v>
      </c>
      <c r="D39" s="272"/>
      <c r="E39" s="61">
        <f>COUNTA(E8:E38)</f>
        <v>4</v>
      </c>
      <c r="F39" s="59"/>
      <c r="G39" s="59"/>
      <c r="H39" s="59"/>
      <c r="I39" s="59"/>
      <c r="J39" s="60"/>
      <c r="K39" s="60"/>
      <c r="L39" s="63">
        <f>COUNTA(L8:L38)</f>
        <v>3</v>
      </c>
      <c r="M39" s="64">
        <f aca="true" t="shared" si="0" ref="M39:T39">COUNTA(M8:M38)</f>
        <v>1</v>
      </c>
      <c r="N39" s="64">
        <f t="shared" si="0"/>
        <v>0</v>
      </c>
      <c r="O39" s="64">
        <f t="shared" si="0"/>
        <v>4</v>
      </c>
      <c r="P39" s="64">
        <f t="shared" si="0"/>
        <v>0</v>
      </c>
      <c r="Q39" s="64">
        <f t="shared" si="0"/>
        <v>0</v>
      </c>
      <c r="R39" s="64">
        <f t="shared" si="0"/>
        <v>0</v>
      </c>
      <c r="S39" s="64">
        <f t="shared" si="0"/>
        <v>0</v>
      </c>
      <c r="T39" s="65">
        <f t="shared" si="0"/>
        <v>0</v>
      </c>
      <c r="U39" s="62">
        <f>SUM(U8:U38)</f>
        <v>7</v>
      </c>
    </row>
  </sheetData>
  <mergeCells count="14">
    <mergeCell ref="S2:U2"/>
    <mergeCell ref="L5:T5"/>
    <mergeCell ref="E4:T4"/>
    <mergeCell ref="G6:K6"/>
    <mergeCell ref="L6:N6"/>
    <mergeCell ref="U4:U7"/>
    <mergeCell ref="E6:E7"/>
    <mergeCell ref="O6:Q6"/>
    <mergeCell ref="R6:T6"/>
    <mergeCell ref="C39:D39"/>
    <mergeCell ref="A4:A7"/>
    <mergeCell ref="B4:B7"/>
    <mergeCell ref="C4:C7"/>
    <mergeCell ref="D4:D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" width="4.375" style="2" customWidth="1"/>
    <col min="3" max="3" width="6.875" style="2" customWidth="1"/>
    <col min="4" max="5" width="10.125" style="2" customWidth="1"/>
    <col min="6" max="6" width="33.375" style="2" customWidth="1"/>
    <col min="7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270" t="s">
        <v>67</v>
      </c>
      <c r="R2" s="302"/>
      <c r="S2" s="271"/>
    </row>
    <row r="3" ht="12.75" thickBot="1"/>
    <row r="4" spans="1:19" s="1" customFormat="1" ht="19.5" customHeight="1">
      <c r="A4" s="274" t="s">
        <v>26</v>
      </c>
      <c r="B4" s="282" t="s">
        <v>63</v>
      </c>
      <c r="C4" s="337" t="s">
        <v>52</v>
      </c>
      <c r="D4" s="279" t="s">
        <v>17</v>
      </c>
      <c r="E4" s="340" t="s">
        <v>35</v>
      </c>
      <c r="F4" s="341"/>
      <c r="G4" s="341"/>
      <c r="H4" s="342"/>
      <c r="I4" s="318" t="s">
        <v>40</v>
      </c>
      <c r="J4" s="319"/>
      <c r="K4" s="319"/>
      <c r="L4" s="319"/>
      <c r="M4" s="319"/>
      <c r="N4" s="319"/>
      <c r="O4" s="319"/>
      <c r="P4" s="319"/>
      <c r="Q4" s="319"/>
      <c r="R4" s="319"/>
      <c r="S4" s="320"/>
    </row>
    <row r="5" spans="1:19" s="28" customFormat="1" ht="19.5" customHeight="1">
      <c r="A5" s="275"/>
      <c r="B5" s="283"/>
      <c r="C5" s="338"/>
      <c r="D5" s="285"/>
      <c r="E5" s="322" t="s">
        <v>51</v>
      </c>
      <c r="F5" s="331" t="s">
        <v>5</v>
      </c>
      <c r="G5" s="334" t="s">
        <v>6</v>
      </c>
      <c r="H5" s="328" t="s">
        <v>7</v>
      </c>
      <c r="I5" s="322" t="s">
        <v>20</v>
      </c>
      <c r="J5" s="394" t="s">
        <v>22</v>
      </c>
      <c r="K5" s="395" t="s">
        <v>183</v>
      </c>
      <c r="L5" s="181"/>
      <c r="M5" s="321" t="s">
        <v>24</v>
      </c>
      <c r="N5" s="321" t="s">
        <v>50</v>
      </c>
      <c r="O5" s="33" t="s">
        <v>188</v>
      </c>
      <c r="P5" s="181"/>
      <c r="Q5" s="325" t="s">
        <v>23</v>
      </c>
      <c r="R5" s="33" t="s">
        <v>183</v>
      </c>
      <c r="S5" s="182"/>
    </row>
    <row r="6" spans="1:19" s="1" customFormat="1" ht="60" customHeight="1">
      <c r="A6" s="275"/>
      <c r="B6" s="283"/>
      <c r="C6" s="338"/>
      <c r="D6" s="285"/>
      <c r="E6" s="323"/>
      <c r="F6" s="332"/>
      <c r="G6" s="335"/>
      <c r="H6" s="329"/>
      <c r="I6" s="323"/>
      <c r="J6" s="396"/>
      <c r="K6" s="397" t="s">
        <v>189</v>
      </c>
      <c r="L6" s="183" t="s">
        <v>190</v>
      </c>
      <c r="M6" s="300"/>
      <c r="N6" s="300"/>
      <c r="O6" s="316" t="s">
        <v>191</v>
      </c>
      <c r="P6" s="183" t="s">
        <v>190</v>
      </c>
      <c r="Q6" s="326"/>
      <c r="R6" s="316" t="s">
        <v>192</v>
      </c>
      <c r="S6" s="184" t="s">
        <v>190</v>
      </c>
    </row>
    <row r="7" spans="1:19" ht="19.5" customHeight="1">
      <c r="A7" s="276"/>
      <c r="B7" s="284"/>
      <c r="C7" s="339"/>
      <c r="D7" s="269"/>
      <c r="E7" s="324"/>
      <c r="F7" s="333"/>
      <c r="G7" s="336"/>
      <c r="H7" s="330"/>
      <c r="I7" s="324"/>
      <c r="J7" s="398"/>
      <c r="K7" s="399"/>
      <c r="L7" s="162" t="s">
        <v>193</v>
      </c>
      <c r="M7" s="301"/>
      <c r="N7" s="301"/>
      <c r="O7" s="317"/>
      <c r="P7" s="162" t="s">
        <v>193</v>
      </c>
      <c r="Q7" s="327"/>
      <c r="R7" s="317"/>
      <c r="S7" s="172" t="s">
        <v>193</v>
      </c>
    </row>
    <row r="8" spans="1:19" ht="13.5" customHeight="1">
      <c r="A8" s="89">
        <v>15</v>
      </c>
      <c r="B8" s="206">
        <v>100</v>
      </c>
      <c r="C8" s="129" t="s">
        <v>67</v>
      </c>
      <c r="D8" s="130" t="s">
        <v>171</v>
      </c>
      <c r="E8" s="159"/>
      <c r="F8" s="149"/>
      <c r="G8" s="218"/>
      <c r="H8" s="219"/>
      <c r="I8" s="220">
        <v>1</v>
      </c>
      <c r="J8" s="400">
        <v>3</v>
      </c>
      <c r="K8" s="400">
        <v>0</v>
      </c>
      <c r="L8" s="73">
        <f aca="true" t="shared" si="0" ref="L8:L39">IF(J8=""," ",ROUND(K8/J8*100,1))</f>
        <v>0</v>
      </c>
      <c r="M8" s="228"/>
      <c r="N8" s="229"/>
      <c r="O8" s="223"/>
      <c r="P8" s="160" t="str">
        <f>IF(M8=""," ",ROUND(O8/M8*100,1))</f>
        <v> </v>
      </c>
      <c r="Q8" s="404">
        <v>2077</v>
      </c>
      <c r="R8" s="400">
        <v>82</v>
      </c>
      <c r="S8" s="75">
        <f aca="true" t="shared" si="1" ref="S8:S39">IF(Q8=""," ",ROUND(R8/Q8*100,1))</f>
        <v>3.9</v>
      </c>
    </row>
    <row r="9" spans="1:19" ht="12.75" customHeight="1">
      <c r="A9" s="127">
        <v>15</v>
      </c>
      <c r="B9" s="128">
        <v>202</v>
      </c>
      <c r="C9" s="129" t="s">
        <v>67</v>
      </c>
      <c r="D9" s="130" t="s">
        <v>68</v>
      </c>
      <c r="E9" s="72"/>
      <c r="F9" s="50"/>
      <c r="G9" s="221"/>
      <c r="H9" s="222"/>
      <c r="I9" s="220">
        <v>1</v>
      </c>
      <c r="J9" s="223">
        <v>2</v>
      </c>
      <c r="K9" s="223">
        <v>0</v>
      </c>
      <c r="L9" s="73">
        <f t="shared" si="0"/>
        <v>0</v>
      </c>
      <c r="M9" s="230"/>
      <c r="N9" s="231"/>
      <c r="O9" s="194"/>
      <c r="P9" s="73" t="str">
        <f>IF(N9=""," ",ROUND(O9/N9*100,1))</f>
        <v> </v>
      </c>
      <c r="Q9" s="405">
        <v>948</v>
      </c>
      <c r="R9" s="194">
        <v>12</v>
      </c>
      <c r="S9" s="75">
        <f t="shared" si="1"/>
        <v>1.3</v>
      </c>
    </row>
    <row r="10" spans="1:19" ht="12.75" customHeight="1">
      <c r="A10" s="127">
        <v>15</v>
      </c>
      <c r="B10" s="128">
        <v>204</v>
      </c>
      <c r="C10" s="129" t="s">
        <v>67</v>
      </c>
      <c r="D10" s="130" t="s">
        <v>69</v>
      </c>
      <c r="E10" s="46"/>
      <c r="F10" s="74"/>
      <c r="G10" s="221"/>
      <c r="H10" s="222"/>
      <c r="I10" s="220">
        <v>1</v>
      </c>
      <c r="J10" s="223">
        <v>1</v>
      </c>
      <c r="K10" s="223">
        <v>0</v>
      </c>
      <c r="L10" s="73">
        <f t="shared" si="0"/>
        <v>0</v>
      </c>
      <c r="M10" s="230"/>
      <c r="N10" s="231"/>
      <c r="O10" s="194"/>
      <c r="P10" s="73" t="str">
        <f aca="true" t="shared" si="2" ref="P10:P38">IF(N10=""," ",ROUND(O10/N10*100,1))</f>
        <v> </v>
      </c>
      <c r="Q10" s="405">
        <v>222</v>
      </c>
      <c r="R10" s="194">
        <v>0</v>
      </c>
      <c r="S10" s="75">
        <f t="shared" si="1"/>
        <v>0</v>
      </c>
    </row>
    <row r="11" spans="1:19" ht="12.75" customHeight="1">
      <c r="A11" s="127">
        <v>15</v>
      </c>
      <c r="B11" s="128">
        <v>205</v>
      </c>
      <c r="C11" s="129" t="s">
        <v>67</v>
      </c>
      <c r="D11" s="130" t="s">
        <v>70</v>
      </c>
      <c r="E11" s="46"/>
      <c r="F11" s="74"/>
      <c r="G11" s="221"/>
      <c r="H11" s="222"/>
      <c r="I11" s="220">
        <v>1</v>
      </c>
      <c r="J11" s="223">
        <v>1</v>
      </c>
      <c r="K11" s="223">
        <v>0</v>
      </c>
      <c r="L11" s="73">
        <f t="shared" si="0"/>
        <v>0</v>
      </c>
      <c r="M11" s="230"/>
      <c r="N11" s="231"/>
      <c r="O11" s="194"/>
      <c r="P11" s="73" t="str">
        <f t="shared" si="2"/>
        <v> </v>
      </c>
      <c r="Q11" s="405">
        <v>539</v>
      </c>
      <c r="R11" s="194">
        <v>2</v>
      </c>
      <c r="S11" s="75">
        <f t="shared" si="1"/>
        <v>0.4</v>
      </c>
    </row>
    <row r="12" spans="1:19" ht="12.75" customHeight="1">
      <c r="A12" s="127">
        <v>15</v>
      </c>
      <c r="B12" s="128">
        <v>206</v>
      </c>
      <c r="C12" s="129" t="s">
        <v>67</v>
      </c>
      <c r="D12" s="130" t="s">
        <v>71</v>
      </c>
      <c r="E12" s="46"/>
      <c r="F12" s="74"/>
      <c r="G12" s="221"/>
      <c r="H12" s="222"/>
      <c r="I12" s="220">
        <v>1</v>
      </c>
      <c r="J12" s="223">
        <v>2</v>
      </c>
      <c r="K12" s="223">
        <v>0</v>
      </c>
      <c r="L12" s="73">
        <f t="shared" si="0"/>
        <v>0</v>
      </c>
      <c r="M12" s="230"/>
      <c r="N12" s="231"/>
      <c r="O12" s="194"/>
      <c r="P12" s="73" t="str">
        <f t="shared" si="2"/>
        <v> </v>
      </c>
      <c r="Q12" s="405">
        <v>328</v>
      </c>
      <c r="R12" s="194">
        <v>4</v>
      </c>
      <c r="S12" s="75">
        <f t="shared" si="1"/>
        <v>1.2</v>
      </c>
    </row>
    <row r="13" spans="1:19" ht="12.75" customHeight="1">
      <c r="A13" s="127">
        <v>15</v>
      </c>
      <c r="B13" s="128">
        <v>208</v>
      </c>
      <c r="C13" s="129" t="s">
        <v>67</v>
      </c>
      <c r="D13" s="130" t="s">
        <v>72</v>
      </c>
      <c r="E13" s="46"/>
      <c r="F13" s="74"/>
      <c r="G13" s="221"/>
      <c r="H13" s="222"/>
      <c r="I13" s="220">
        <v>1</v>
      </c>
      <c r="J13" s="223">
        <v>1</v>
      </c>
      <c r="K13" s="223">
        <v>0</v>
      </c>
      <c r="L13" s="73">
        <f t="shared" si="0"/>
        <v>0</v>
      </c>
      <c r="M13" s="230"/>
      <c r="N13" s="231"/>
      <c r="O13" s="194"/>
      <c r="P13" s="73" t="str">
        <f t="shared" si="2"/>
        <v> </v>
      </c>
      <c r="Q13" s="405">
        <v>117</v>
      </c>
      <c r="R13" s="194">
        <v>0</v>
      </c>
      <c r="S13" s="75">
        <f t="shared" si="1"/>
        <v>0</v>
      </c>
    </row>
    <row r="14" spans="1:19" ht="12.75" customHeight="1">
      <c r="A14" s="127">
        <v>15</v>
      </c>
      <c r="B14" s="128">
        <v>209</v>
      </c>
      <c r="C14" s="129" t="s">
        <v>67</v>
      </c>
      <c r="D14" s="130" t="s">
        <v>73</v>
      </c>
      <c r="E14" s="46"/>
      <c r="F14" s="74"/>
      <c r="G14" s="221"/>
      <c r="H14" s="222"/>
      <c r="I14" s="220">
        <v>1</v>
      </c>
      <c r="J14" s="223">
        <v>2</v>
      </c>
      <c r="K14" s="223">
        <v>0</v>
      </c>
      <c r="L14" s="73">
        <f t="shared" si="0"/>
        <v>0</v>
      </c>
      <c r="M14" s="230"/>
      <c r="N14" s="231"/>
      <c r="O14" s="194"/>
      <c r="P14" s="73" t="str">
        <f t="shared" si="2"/>
        <v> </v>
      </c>
      <c r="Q14" s="405">
        <v>84</v>
      </c>
      <c r="R14" s="194">
        <v>0</v>
      </c>
      <c r="S14" s="75">
        <f t="shared" si="1"/>
        <v>0</v>
      </c>
    </row>
    <row r="15" spans="1:19" ht="12.75" customHeight="1">
      <c r="A15" s="127">
        <v>15</v>
      </c>
      <c r="B15" s="128">
        <v>210</v>
      </c>
      <c r="C15" s="129" t="s">
        <v>67</v>
      </c>
      <c r="D15" s="130" t="s">
        <v>74</v>
      </c>
      <c r="E15" s="46"/>
      <c r="F15" s="74"/>
      <c r="G15" s="221"/>
      <c r="H15" s="222"/>
      <c r="I15" s="220">
        <v>1</v>
      </c>
      <c r="J15" s="223">
        <v>2</v>
      </c>
      <c r="K15" s="223">
        <v>0</v>
      </c>
      <c r="L15" s="73">
        <f t="shared" si="0"/>
        <v>0</v>
      </c>
      <c r="M15" s="230"/>
      <c r="N15" s="231"/>
      <c r="O15" s="194"/>
      <c r="P15" s="73" t="str">
        <f t="shared" si="2"/>
        <v> </v>
      </c>
      <c r="Q15" s="405">
        <v>435</v>
      </c>
      <c r="R15" s="194">
        <v>15</v>
      </c>
      <c r="S15" s="75">
        <f t="shared" si="1"/>
        <v>3.4</v>
      </c>
    </row>
    <row r="16" spans="1:19" ht="12.75" customHeight="1">
      <c r="A16" s="127">
        <v>15</v>
      </c>
      <c r="B16" s="128">
        <v>211</v>
      </c>
      <c r="C16" s="129" t="s">
        <v>67</v>
      </c>
      <c r="D16" s="130" t="s">
        <v>75</v>
      </c>
      <c r="E16" s="46"/>
      <c r="F16" s="74"/>
      <c r="G16" s="221"/>
      <c r="H16" s="222"/>
      <c r="I16" s="220">
        <v>1</v>
      </c>
      <c r="J16" s="223">
        <v>1</v>
      </c>
      <c r="K16" s="223">
        <v>0</v>
      </c>
      <c r="L16" s="73">
        <f t="shared" si="0"/>
        <v>0</v>
      </c>
      <c r="M16" s="230"/>
      <c r="N16" s="231"/>
      <c r="O16" s="194"/>
      <c r="P16" s="73" t="str">
        <f t="shared" si="2"/>
        <v> </v>
      </c>
      <c r="Q16" s="405">
        <v>171</v>
      </c>
      <c r="R16" s="194">
        <v>1</v>
      </c>
      <c r="S16" s="75">
        <f t="shared" si="1"/>
        <v>0.6</v>
      </c>
    </row>
    <row r="17" spans="1:19" ht="12.75" customHeight="1">
      <c r="A17" s="127">
        <v>15</v>
      </c>
      <c r="B17" s="128">
        <v>212</v>
      </c>
      <c r="C17" s="129" t="s">
        <v>67</v>
      </c>
      <c r="D17" s="130" t="s">
        <v>76</v>
      </c>
      <c r="E17" s="46"/>
      <c r="F17" s="74"/>
      <c r="G17" s="221"/>
      <c r="H17" s="222"/>
      <c r="I17" s="220">
        <v>1</v>
      </c>
      <c r="J17" s="223">
        <v>1</v>
      </c>
      <c r="K17" s="223">
        <v>0</v>
      </c>
      <c r="L17" s="73">
        <f t="shared" si="0"/>
        <v>0</v>
      </c>
      <c r="M17" s="230"/>
      <c r="N17" s="231"/>
      <c r="O17" s="194"/>
      <c r="P17" s="73" t="str">
        <f t="shared" si="2"/>
        <v> </v>
      </c>
      <c r="Q17" s="405">
        <v>286</v>
      </c>
      <c r="R17" s="194">
        <v>4</v>
      </c>
      <c r="S17" s="75">
        <f t="shared" si="1"/>
        <v>1.4</v>
      </c>
    </row>
    <row r="18" spans="1:19" ht="12.75" customHeight="1">
      <c r="A18" s="127">
        <v>15</v>
      </c>
      <c r="B18" s="128">
        <v>213</v>
      </c>
      <c r="C18" s="129" t="s">
        <v>67</v>
      </c>
      <c r="D18" s="130" t="s">
        <v>77</v>
      </c>
      <c r="E18" s="46"/>
      <c r="F18" s="74"/>
      <c r="G18" s="221"/>
      <c r="H18" s="222"/>
      <c r="I18" s="220">
        <v>1</v>
      </c>
      <c r="J18" s="223">
        <v>2</v>
      </c>
      <c r="K18" s="223">
        <v>0</v>
      </c>
      <c r="L18" s="73">
        <f t="shared" si="0"/>
        <v>0</v>
      </c>
      <c r="M18" s="230"/>
      <c r="N18" s="231"/>
      <c r="O18" s="194"/>
      <c r="P18" s="73" t="str">
        <f t="shared" si="2"/>
        <v> </v>
      </c>
      <c r="Q18" s="405">
        <v>206</v>
      </c>
      <c r="R18" s="194">
        <v>3</v>
      </c>
      <c r="S18" s="75">
        <f t="shared" si="1"/>
        <v>1.5</v>
      </c>
    </row>
    <row r="19" spans="1:19" ht="12.75" customHeight="1">
      <c r="A19" s="127">
        <v>15</v>
      </c>
      <c r="B19" s="128">
        <v>216</v>
      </c>
      <c r="C19" s="129" t="s">
        <v>67</v>
      </c>
      <c r="D19" s="130" t="s">
        <v>78</v>
      </c>
      <c r="E19" s="46"/>
      <c r="F19" s="74"/>
      <c r="G19" s="221"/>
      <c r="H19" s="222"/>
      <c r="I19" s="220">
        <v>1</v>
      </c>
      <c r="J19" s="223">
        <v>1</v>
      </c>
      <c r="K19" s="223">
        <v>0</v>
      </c>
      <c r="L19" s="73">
        <f t="shared" si="0"/>
        <v>0</v>
      </c>
      <c r="M19" s="230"/>
      <c r="N19" s="231"/>
      <c r="O19" s="194"/>
      <c r="P19" s="73" t="str">
        <f t="shared" si="2"/>
        <v> </v>
      </c>
      <c r="Q19" s="405">
        <v>188</v>
      </c>
      <c r="R19" s="194">
        <v>1</v>
      </c>
      <c r="S19" s="75">
        <f t="shared" si="1"/>
        <v>0.5</v>
      </c>
    </row>
    <row r="20" spans="1:19" ht="12.75" customHeight="1">
      <c r="A20" s="127">
        <v>15</v>
      </c>
      <c r="B20" s="128">
        <v>217</v>
      </c>
      <c r="C20" s="129" t="s">
        <v>67</v>
      </c>
      <c r="D20" s="130" t="s">
        <v>79</v>
      </c>
      <c r="E20" s="46"/>
      <c r="F20" s="74"/>
      <c r="G20" s="221"/>
      <c r="H20" s="222"/>
      <c r="I20" s="220">
        <v>1</v>
      </c>
      <c r="J20" s="223">
        <v>1</v>
      </c>
      <c r="K20" s="223">
        <v>0</v>
      </c>
      <c r="L20" s="73">
        <f t="shared" si="0"/>
        <v>0</v>
      </c>
      <c r="M20" s="230"/>
      <c r="N20" s="231"/>
      <c r="O20" s="194"/>
      <c r="P20" s="73" t="str">
        <f t="shared" si="2"/>
        <v> </v>
      </c>
      <c r="Q20" s="405">
        <v>197</v>
      </c>
      <c r="R20" s="194">
        <v>1</v>
      </c>
      <c r="S20" s="75">
        <f t="shared" si="1"/>
        <v>0.5</v>
      </c>
    </row>
    <row r="21" spans="1:19" ht="12.75" customHeight="1">
      <c r="A21" s="127">
        <v>15</v>
      </c>
      <c r="B21" s="128">
        <v>218</v>
      </c>
      <c r="C21" s="129" t="s">
        <v>67</v>
      </c>
      <c r="D21" s="130" t="s">
        <v>80</v>
      </c>
      <c r="E21" s="46"/>
      <c r="F21" s="74"/>
      <c r="G21" s="221"/>
      <c r="H21" s="222"/>
      <c r="I21" s="220">
        <v>1</v>
      </c>
      <c r="J21" s="223">
        <v>1</v>
      </c>
      <c r="K21" s="223">
        <v>0</v>
      </c>
      <c r="L21" s="73">
        <f t="shared" si="0"/>
        <v>0</v>
      </c>
      <c r="M21" s="230"/>
      <c r="N21" s="231"/>
      <c r="O21" s="194"/>
      <c r="P21" s="73" t="str">
        <f t="shared" si="2"/>
        <v> </v>
      </c>
      <c r="Q21" s="405">
        <v>383</v>
      </c>
      <c r="R21" s="194">
        <v>21</v>
      </c>
      <c r="S21" s="75">
        <f t="shared" si="1"/>
        <v>5.5</v>
      </c>
    </row>
    <row r="22" spans="1:19" ht="12.75" customHeight="1">
      <c r="A22" s="127">
        <v>15</v>
      </c>
      <c r="B22" s="128">
        <v>222</v>
      </c>
      <c r="C22" s="129" t="s">
        <v>67</v>
      </c>
      <c r="D22" s="130" t="s">
        <v>81</v>
      </c>
      <c r="E22" s="159">
        <v>37160</v>
      </c>
      <c r="F22" s="152" t="s">
        <v>152</v>
      </c>
      <c r="G22" s="218">
        <v>2</v>
      </c>
      <c r="H22" s="219">
        <v>1</v>
      </c>
      <c r="I22" s="220">
        <v>1</v>
      </c>
      <c r="J22" s="223">
        <v>2</v>
      </c>
      <c r="K22" s="223">
        <v>0</v>
      </c>
      <c r="L22" s="73">
        <f t="shared" si="0"/>
        <v>0</v>
      </c>
      <c r="M22" s="230"/>
      <c r="N22" s="231"/>
      <c r="O22" s="194"/>
      <c r="P22" s="73" t="str">
        <f t="shared" si="2"/>
        <v> </v>
      </c>
      <c r="Q22" s="405">
        <v>823</v>
      </c>
      <c r="R22" s="401" t="s">
        <v>224</v>
      </c>
      <c r="S22" s="75" t="s">
        <v>226</v>
      </c>
    </row>
    <row r="23" spans="1:19" ht="12.75" customHeight="1">
      <c r="A23" s="127">
        <v>15</v>
      </c>
      <c r="B23" s="128">
        <v>223</v>
      </c>
      <c r="C23" s="129" t="s">
        <v>67</v>
      </c>
      <c r="D23" s="130" t="s">
        <v>82</v>
      </c>
      <c r="E23" s="46"/>
      <c r="F23" s="74"/>
      <c r="G23" s="221"/>
      <c r="H23" s="222"/>
      <c r="I23" s="220">
        <v>1</v>
      </c>
      <c r="J23" s="223"/>
      <c r="K23" s="223"/>
      <c r="L23" s="73" t="str">
        <f t="shared" si="0"/>
        <v> </v>
      </c>
      <c r="M23" s="230"/>
      <c r="N23" s="231"/>
      <c r="O23" s="194"/>
      <c r="P23" s="73" t="str">
        <f t="shared" si="2"/>
        <v> </v>
      </c>
      <c r="Q23" s="405">
        <v>274</v>
      </c>
      <c r="R23" s="194">
        <v>9</v>
      </c>
      <c r="S23" s="75">
        <f t="shared" si="1"/>
        <v>3.3</v>
      </c>
    </row>
    <row r="24" spans="1:19" ht="12.75" customHeight="1">
      <c r="A24" s="127">
        <v>15</v>
      </c>
      <c r="B24" s="128">
        <v>224</v>
      </c>
      <c r="C24" s="129" t="s">
        <v>67</v>
      </c>
      <c r="D24" s="130" t="s">
        <v>83</v>
      </c>
      <c r="E24" s="46"/>
      <c r="F24" s="74"/>
      <c r="G24" s="221"/>
      <c r="H24" s="222"/>
      <c r="I24" s="220">
        <v>1</v>
      </c>
      <c r="J24" s="223">
        <v>1</v>
      </c>
      <c r="K24" s="223">
        <v>0</v>
      </c>
      <c r="L24" s="73">
        <f t="shared" si="0"/>
        <v>0</v>
      </c>
      <c r="M24" s="230"/>
      <c r="N24" s="231"/>
      <c r="O24" s="194"/>
      <c r="P24" s="73" t="str">
        <f t="shared" si="2"/>
        <v> </v>
      </c>
      <c r="Q24" s="405">
        <v>54</v>
      </c>
      <c r="R24" s="194">
        <v>0</v>
      </c>
      <c r="S24" s="75">
        <f t="shared" si="1"/>
        <v>0</v>
      </c>
    </row>
    <row r="25" spans="1:19" ht="12.75" customHeight="1">
      <c r="A25" s="127">
        <v>15</v>
      </c>
      <c r="B25" s="128">
        <v>225</v>
      </c>
      <c r="C25" s="129" t="s">
        <v>67</v>
      </c>
      <c r="D25" s="130" t="s">
        <v>84</v>
      </c>
      <c r="E25" s="46"/>
      <c r="F25" s="74"/>
      <c r="G25" s="221"/>
      <c r="H25" s="222"/>
      <c r="I25" s="220">
        <v>2</v>
      </c>
      <c r="J25" s="223">
        <v>1</v>
      </c>
      <c r="K25" s="223">
        <v>0</v>
      </c>
      <c r="L25" s="73">
        <f t="shared" si="0"/>
        <v>0</v>
      </c>
      <c r="M25" s="230"/>
      <c r="N25" s="231"/>
      <c r="O25" s="194"/>
      <c r="P25" s="73" t="str">
        <f t="shared" si="2"/>
        <v> </v>
      </c>
      <c r="Q25" s="405">
        <v>117</v>
      </c>
      <c r="R25" s="194">
        <v>0</v>
      </c>
      <c r="S25" s="75">
        <f t="shared" si="1"/>
        <v>0</v>
      </c>
    </row>
    <row r="26" spans="1:19" ht="12.75" customHeight="1">
      <c r="A26" s="127">
        <v>15</v>
      </c>
      <c r="B26" s="128">
        <v>226</v>
      </c>
      <c r="C26" s="129" t="s">
        <v>67</v>
      </c>
      <c r="D26" s="130" t="s">
        <v>85</v>
      </c>
      <c r="E26" s="46"/>
      <c r="F26" s="74"/>
      <c r="G26" s="221"/>
      <c r="H26" s="222"/>
      <c r="I26" s="220">
        <v>1</v>
      </c>
      <c r="J26" s="223">
        <v>1</v>
      </c>
      <c r="K26" s="223">
        <v>0</v>
      </c>
      <c r="L26" s="73">
        <f t="shared" si="0"/>
        <v>0</v>
      </c>
      <c r="M26" s="230"/>
      <c r="N26" s="231"/>
      <c r="O26" s="194"/>
      <c r="P26" s="73" t="str">
        <f t="shared" si="2"/>
        <v> </v>
      </c>
      <c r="Q26" s="405">
        <v>233</v>
      </c>
      <c r="R26" s="194">
        <v>0</v>
      </c>
      <c r="S26" s="75">
        <f t="shared" si="1"/>
        <v>0</v>
      </c>
    </row>
    <row r="27" spans="1:19" ht="12.75" customHeight="1">
      <c r="A27" s="127">
        <v>15</v>
      </c>
      <c r="B27" s="128">
        <v>227</v>
      </c>
      <c r="C27" s="129" t="s">
        <v>67</v>
      </c>
      <c r="D27" s="130" t="s">
        <v>86</v>
      </c>
      <c r="E27" s="46"/>
      <c r="F27" s="74"/>
      <c r="G27" s="221"/>
      <c r="H27" s="222"/>
      <c r="I27" s="220">
        <v>1</v>
      </c>
      <c r="J27" s="223">
        <v>2</v>
      </c>
      <c r="K27" s="223">
        <v>0</v>
      </c>
      <c r="L27" s="73">
        <f t="shared" si="0"/>
        <v>0</v>
      </c>
      <c r="M27" s="230"/>
      <c r="N27" s="231"/>
      <c r="O27" s="194"/>
      <c r="P27" s="73" t="str">
        <f t="shared" si="2"/>
        <v> </v>
      </c>
      <c r="Q27" s="405">
        <v>136</v>
      </c>
      <c r="R27" s="194">
        <v>0</v>
      </c>
      <c r="S27" s="75">
        <f t="shared" si="1"/>
        <v>0</v>
      </c>
    </row>
    <row r="28" spans="1:19" ht="12.75" customHeight="1">
      <c r="A28" s="127">
        <v>15</v>
      </c>
      <c r="B28" s="128">
        <v>307</v>
      </c>
      <c r="C28" s="129" t="s">
        <v>67</v>
      </c>
      <c r="D28" s="130" t="s">
        <v>87</v>
      </c>
      <c r="E28" s="46"/>
      <c r="F28" s="74"/>
      <c r="G28" s="221"/>
      <c r="H28" s="222"/>
      <c r="I28" s="196"/>
      <c r="J28" s="194"/>
      <c r="K28" s="194"/>
      <c r="L28" s="73" t="str">
        <f t="shared" si="0"/>
        <v> </v>
      </c>
      <c r="M28" s="230">
        <v>1</v>
      </c>
      <c r="N28" s="231">
        <v>1</v>
      </c>
      <c r="O28" s="194">
        <v>0</v>
      </c>
      <c r="P28" s="73">
        <f t="shared" si="2"/>
        <v>0</v>
      </c>
      <c r="Q28" s="405">
        <v>37</v>
      </c>
      <c r="R28" s="194">
        <v>1</v>
      </c>
      <c r="S28" s="75">
        <f t="shared" si="1"/>
        <v>2.7</v>
      </c>
    </row>
    <row r="29" spans="1:19" ht="12.75" customHeight="1">
      <c r="A29" s="127">
        <v>15</v>
      </c>
      <c r="B29" s="128">
        <v>342</v>
      </c>
      <c r="C29" s="129" t="s">
        <v>67</v>
      </c>
      <c r="D29" s="130" t="s">
        <v>88</v>
      </c>
      <c r="E29" s="46"/>
      <c r="F29" s="74"/>
      <c r="G29" s="221"/>
      <c r="H29" s="222"/>
      <c r="I29" s="196"/>
      <c r="J29" s="194"/>
      <c r="K29" s="194"/>
      <c r="L29" s="73" t="str">
        <f t="shared" si="0"/>
        <v> </v>
      </c>
      <c r="M29" s="230">
        <v>1</v>
      </c>
      <c r="N29" s="231"/>
      <c r="O29" s="194"/>
      <c r="P29" s="73" t="str">
        <f t="shared" si="2"/>
        <v> </v>
      </c>
      <c r="Q29" s="405">
        <v>20</v>
      </c>
      <c r="R29" s="194">
        <v>0</v>
      </c>
      <c r="S29" s="75">
        <f t="shared" si="1"/>
        <v>0</v>
      </c>
    </row>
    <row r="30" spans="1:19" ht="12.75" customHeight="1">
      <c r="A30" s="127">
        <v>15</v>
      </c>
      <c r="B30" s="128">
        <v>361</v>
      </c>
      <c r="C30" s="129" t="s">
        <v>67</v>
      </c>
      <c r="D30" s="130" t="s">
        <v>89</v>
      </c>
      <c r="E30" s="46"/>
      <c r="F30" s="74"/>
      <c r="G30" s="221"/>
      <c r="H30" s="222"/>
      <c r="I30" s="196"/>
      <c r="J30" s="194"/>
      <c r="K30" s="194"/>
      <c r="L30" s="73" t="str">
        <f t="shared" si="0"/>
        <v> </v>
      </c>
      <c r="M30" s="230">
        <v>1</v>
      </c>
      <c r="N30" s="231">
        <v>1</v>
      </c>
      <c r="O30" s="194">
        <v>0</v>
      </c>
      <c r="P30" s="73">
        <f t="shared" si="2"/>
        <v>0</v>
      </c>
      <c r="Q30" s="405">
        <v>43</v>
      </c>
      <c r="R30" s="194">
        <v>0</v>
      </c>
      <c r="S30" s="75">
        <f t="shared" si="1"/>
        <v>0</v>
      </c>
    </row>
    <row r="31" spans="1:19" ht="12.75" customHeight="1">
      <c r="A31" s="127">
        <v>15</v>
      </c>
      <c r="B31" s="128">
        <v>385</v>
      </c>
      <c r="C31" s="129" t="s">
        <v>67</v>
      </c>
      <c r="D31" s="130" t="s">
        <v>90</v>
      </c>
      <c r="E31" s="46"/>
      <c r="F31" s="74"/>
      <c r="G31" s="221"/>
      <c r="H31" s="222"/>
      <c r="I31" s="196"/>
      <c r="J31" s="194"/>
      <c r="K31" s="194"/>
      <c r="L31" s="73" t="str">
        <f t="shared" si="0"/>
        <v> </v>
      </c>
      <c r="M31" s="230">
        <v>1</v>
      </c>
      <c r="N31" s="393">
        <v>2</v>
      </c>
      <c r="O31" s="194">
        <v>0</v>
      </c>
      <c r="P31" s="73">
        <f t="shared" si="2"/>
        <v>0</v>
      </c>
      <c r="Q31" s="405">
        <v>120</v>
      </c>
      <c r="R31" s="194">
        <v>2</v>
      </c>
      <c r="S31" s="75">
        <f t="shared" si="1"/>
        <v>1.7</v>
      </c>
    </row>
    <row r="32" spans="1:19" ht="12.75" customHeight="1">
      <c r="A32" s="127">
        <v>15</v>
      </c>
      <c r="B32" s="128">
        <v>405</v>
      </c>
      <c r="C32" s="129" t="s">
        <v>67</v>
      </c>
      <c r="D32" s="130" t="s">
        <v>91</v>
      </c>
      <c r="E32" s="46"/>
      <c r="F32" s="74"/>
      <c r="G32" s="221"/>
      <c r="H32" s="222"/>
      <c r="I32" s="196"/>
      <c r="J32" s="194"/>
      <c r="K32" s="194"/>
      <c r="L32" s="73" t="str">
        <f t="shared" si="0"/>
        <v> </v>
      </c>
      <c r="M32" s="230">
        <v>1</v>
      </c>
      <c r="N32" s="231">
        <v>1</v>
      </c>
      <c r="O32" s="194">
        <v>0</v>
      </c>
      <c r="P32" s="73">
        <f t="shared" si="2"/>
        <v>0</v>
      </c>
      <c r="Q32" s="405">
        <v>64</v>
      </c>
      <c r="R32" s="194">
        <v>6</v>
      </c>
      <c r="S32" s="75">
        <f t="shared" si="1"/>
        <v>9.4</v>
      </c>
    </row>
    <row r="33" spans="1:19" ht="12.75" customHeight="1">
      <c r="A33" s="127">
        <v>15</v>
      </c>
      <c r="B33" s="128">
        <v>441</v>
      </c>
      <c r="C33" s="129" t="s">
        <v>67</v>
      </c>
      <c r="D33" s="130" t="s">
        <v>92</v>
      </c>
      <c r="E33" s="46"/>
      <c r="F33" s="74"/>
      <c r="G33" s="221"/>
      <c r="H33" s="222"/>
      <c r="I33" s="196"/>
      <c r="J33" s="194"/>
      <c r="K33" s="194"/>
      <c r="L33" s="73" t="str">
        <f t="shared" si="0"/>
        <v> </v>
      </c>
      <c r="M33" s="230">
        <v>1</v>
      </c>
      <c r="N33" s="231"/>
      <c r="O33" s="194"/>
      <c r="P33" s="73" t="str">
        <f t="shared" si="2"/>
        <v> </v>
      </c>
      <c r="Q33" s="405">
        <v>39</v>
      </c>
      <c r="R33" s="194">
        <v>1</v>
      </c>
      <c r="S33" s="75">
        <f t="shared" si="1"/>
        <v>2.6</v>
      </c>
    </row>
    <row r="34" spans="1:19" ht="12.75" customHeight="1">
      <c r="A34" s="127">
        <v>15</v>
      </c>
      <c r="B34" s="128">
        <v>461</v>
      </c>
      <c r="C34" s="129" t="s">
        <v>67</v>
      </c>
      <c r="D34" s="130" t="s">
        <v>93</v>
      </c>
      <c r="E34" s="46"/>
      <c r="F34" s="74"/>
      <c r="G34" s="221"/>
      <c r="H34" s="222"/>
      <c r="I34" s="196"/>
      <c r="J34" s="194"/>
      <c r="K34" s="194"/>
      <c r="L34" s="73" t="str">
        <f t="shared" si="0"/>
        <v> </v>
      </c>
      <c r="M34" s="230">
        <v>1</v>
      </c>
      <c r="N34" s="231">
        <v>1</v>
      </c>
      <c r="O34" s="194">
        <v>0</v>
      </c>
      <c r="P34" s="73">
        <f t="shared" si="2"/>
        <v>0</v>
      </c>
      <c r="Q34" s="405">
        <v>51</v>
      </c>
      <c r="R34" s="194">
        <v>0</v>
      </c>
      <c r="S34" s="75">
        <f t="shared" si="1"/>
        <v>0</v>
      </c>
    </row>
    <row r="35" spans="1:19" ht="12.75" customHeight="1">
      <c r="A35" s="127">
        <v>15</v>
      </c>
      <c r="B35" s="128">
        <v>482</v>
      </c>
      <c r="C35" s="129" t="s">
        <v>67</v>
      </c>
      <c r="D35" s="130" t="s">
        <v>94</v>
      </c>
      <c r="E35" s="46"/>
      <c r="F35" s="74"/>
      <c r="G35" s="221"/>
      <c r="H35" s="222"/>
      <c r="I35" s="196"/>
      <c r="J35" s="194"/>
      <c r="K35" s="194"/>
      <c r="L35" s="73" t="str">
        <f t="shared" si="0"/>
        <v> </v>
      </c>
      <c r="M35" s="230">
        <v>1</v>
      </c>
      <c r="N35" s="231">
        <v>1</v>
      </c>
      <c r="O35" s="194">
        <v>0</v>
      </c>
      <c r="P35" s="73">
        <f t="shared" si="2"/>
        <v>0</v>
      </c>
      <c r="Q35" s="405">
        <v>145</v>
      </c>
      <c r="R35" s="194">
        <v>6</v>
      </c>
      <c r="S35" s="75">
        <f t="shared" si="1"/>
        <v>4.1</v>
      </c>
    </row>
    <row r="36" spans="1:19" ht="12.75" customHeight="1">
      <c r="A36" s="127">
        <v>15</v>
      </c>
      <c r="B36" s="128">
        <v>504</v>
      </c>
      <c r="C36" s="129" t="s">
        <v>67</v>
      </c>
      <c r="D36" s="130" t="s">
        <v>95</v>
      </c>
      <c r="E36" s="46"/>
      <c r="F36" s="74"/>
      <c r="G36" s="221"/>
      <c r="H36" s="222"/>
      <c r="I36" s="196"/>
      <c r="J36" s="194"/>
      <c r="K36" s="194"/>
      <c r="L36" s="73" t="str">
        <f t="shared" si="0"/>
        <v> </v>
      </c>
      <c r="M36" s="230">
        <v>1</v>
      </c>
      <c r="N36" s="231">
        <v>1</v>
      </c>
      <c r="O36" s="194">
        <v>0</v>
      </c>
      <c r="P36" s="73">
        <f t="shared" si="2"/>
        <v>0</v>
      </c>
      <c r="Q36" s="405">
        <v>20</v>
      </c>
      <c r="R36" s="194">
        <v>0</v>
      </c>
      <c r="S36" s="75">
        <f t="shared" si="1"/>
        <v>0</v>
      </c>
    </row>
    <row r="37" spans="1:19" ht="12.75" customHeight="1">
      <c r="A37" s="127">
        <v>15</v>
      </c>
      <c r="B37" s="128">
        <v>581</v>
      </c>
      <c r="C37" s="129" t="s">
        <v>67</v>
      </c>
      <c r="D37" s="130" t="s">
        <v>96</v>
      </c>
      <c r="E37" s="46"/>
      <c r="F37" s="74"/>
      <c r="G37" s="221"/>
      <c r="H37" s="222"/>
      <c r="I37" s="196"/>
      <c r="J37" s="194"/>
      <c r="K37" s="194"/>
      <c r="L37" s="73" t="str">
        <f t="shared" si="0"/>
        <v> </v>
      </c>
      <c r="M37" s="230">
        <v>1</v>
      </c>
      <c r="N37" s="231">
        <v>1</v>
      </c>
      <c r="O37" s="194">
        <v>0</v>
      </c>
      <c r="P37" s="73">
        <f t="shared" si="2"/>
        <v>0</v>
      </c>
      <c r="Q37" s="405">
        <v>54</v>
      </c>
      <c r="R37" s="194">
        <v>0</v>
      </c>
      <c r="S37" s="75">
        <f t="shared" si="1"/>
        <v>0</v>
      </c>
    </row>
    <row r="38" spans="1:19" ht="12.75" customHeight="1" thickBot="1">
      <c r="A38" s="131">
        <v>15</v>
      </c>
      <c r="B38" s="132">
        <v>586</v>
      </c>
      <c r="C38" s="133" t="s">
        <v>67</v>
      </c>
      <c r="D38" s="134" t="s">
        <v>97</v>
      </c>
      <c r="E38" s="52"/>
      <c r="F38" s="33"/>
      <c r="G38" s="224"/>
      <c r="H38" s="225"/>
      <c r="I38" s="226"/>
      <c r="J38" s="227"/>
      <c r="K38" s="227"/>
      <c r="L38" s="166" t="str">
        <f t="shared" si="0"/>
        <v> </v>
      </c>
      <c r="M38" s="232">
        <v>1</v>
      </c>
      <c r="N38" s="233"/>
      <c r="O38" s="227"/>
      <c r="P38" s="166" t="str">
        <f t="shared" si="2"/>
        <v> </v>
      </c>
      <c r="Q38" s="406">
        <v>2</v>
      </c>
      <c r="R38" s="227">
        <v>0</v>
      </c>
      <c r="S38" s="167">
        <f t="shared" si="1"/>
        <v>0</v>
      </c>
    </row>
    <row r="39" spans="1:19" ht="18.75" customHeight="1" thickBot="1">
      <c r="A39" s="4"/>
      <c r="B39" s="5"/>
      <c r="C39" s="272" t="s">
        <v>4</v>
      </c>
      <c r="D39" s="272"/>
      <c r="E39" s="36"/>
      <c r="F39" s="66">
        <f>COUNTA(F9:F38)</f>
        <v>1</v>
      </c>
      <c r="G39" s="67"/>
      <c r="H39" s="68">
        <f>SUM(H9:H38)</f>
        <v>1</v>
      </c>
      <c r="I39" s="69">
        <f>COUNTA(I8:I38)</f>
        <v>20</v>
      </c>
      <c r="J39" s="70">
        <f>SUM(J8:J38)</f>
        <v>28</v>
      </c>
      <c r="K39" s="70">
        <f>SUM(K8:K38)</f>
        <v>0</v>
      </c>
      <c r="L39" s="168">
        <f t="shared" si="0"/>
        <v>0</v>
      </c>
      <c r="M39" s="70">
        <f>COUNTA(M8:M38)</f>
        <v>11</v>
      </c>
      <c r="N39" s="70">
        <f>COUNTA(N8:N38)</f>
        <v>8</v>
      </c>
      <c r="O39" s="70">
        <f>SUM(O8:O38)</f>
        <v>0</v>
      </c>
      <c r="P39" s="168">
        <f>IF(N39=""," ",ROUND(O39/N39*100,1))</f>
        <v>0</v>
      </c>
      <c r="Q39" s="70">
        <f>SUM(Q8:Q38)</f>
        <v>8413</v>
      </c>
      <c r="R39" s="70">
        <f>SUM(R8:R38)</f>
        <v>171</v>
      </c>
      <c r="S39" s="169">
        <f t="shared" si="1"/>
        <v>2</v>
      </c>
    </row>
  </sheetData>
  <mergeCells count="20"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K6:K7"/>
    <mergeCell ref="C39:D39"/>
    <mergeCell ref="H5:H7"/>
    <mergeCell ref="E5:E7"/>
    <mergeCell ref="F5:F7"/>
    <mergeCell ref="G5:G7"/>
    <mergeCell ref="R6:R7"/>
    <mergeCell ref="I4:S4"/>
    <mergeCell ref="N5:N7"/>
    <mergeCell ref="I5:I7"/>
    <mergeCell ref="J5:J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2.875" style="2" customWidth="1"/>
    <col min="5" max="5" width="5.625" style="2" customWidth="1"/>
    <col min="6" max="6" width="7.875" style="2" customWidth="1"/>
    <col min="7" max="8" width="5.125" style="2" customWidth="1"/>
    <col min="9" max="9" width="6.625" style="2" customWidth="1"/>
    <col min="10" max="11" width="5.625" style="2" customWidth="1"/>
    <col min="12" max="13" width="5.125" style="2" customWidth="1"/>
    <col min="14" max="14" width="6.625" style="2" customWidth="1"/>
    <col min="15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7" width="5.625" style="2" customWidth="1"/>
    <col min="28" max="16384" width="9.00390625" style="2" customWidth="1"/>
  </cols>
  <sheetData>
    <row r="1" spans="1:2" ht="14.25" thickBot="1">
      <c r="A1" s="26" t="s">
        <v>36</v>
      </c>
      <c r="B1" s="26"/>
    </row>
    <row r="2" spans="1:27" ht="21" customHeight="1" thickBot="1">
      <c r="A2" s="6" t="s">
        <v>16</v>
      </c>
      <c r="B2" s="3"/>
      <c r="Y2" s="270" t="s">
        <v>67</v>
      </c>
      <c r="Z2" s="302"/>
      <c r="AA2" s="271"/>
    </row>
    <row r="3" ht="9.75" customHeight="1" thickBot="1"/>
    <row r="4" spans="5:27" s="12" customFormat="1" ht="18.75" customHeight="1" thickBot="1">
      <c r="E4" s="343" t="s">
        <v>180</v>
      </c>
      <c r="F4" s="344"/>
      <c r="G4" s="173">
        <v>1</v>
      </c>
      <c r="H4" s="345">
        <v>39904</v>
      </c>
      <c r="I4" s="346"/>
      <c r="J4" s="347"/>
      <c r="K4" s="27">
        <v>2</v>
      </c>
      <c r="L4" s="345">
        <v>39934</v>
      </c>
      <c r="M4" s="346"/>
      <c r="N4" s="347"/>
      <c r="O4" s="27">
        <v>3</v>
      </c>
      <c r="P4" s="345" t="s">
        <v>222</v>
      </c>
      <c r="Q4" s="346"/>
      <c r="R4" s="346"/>
      <c r="S4" s="346"/>
      <c r="T4" s="347"/>
      <c r="U4" s="264" t="s">
        <v>223</v>
      </c>
      <c r="AA4" s="13"/>
    </row>
    <row r="5" spans="1:27" ht="9.75" customHeight="1" thickBot="1">
      <c r="A5"/>
      <c r="B5" s="7"/>
      <c r="C5" s="7"/>
      <c r="D5" s="7"/>
      <c r="E5" s="7"/>
      <c r="F5" s="24"/>
      <c r="G5" s="24"/>
      <c r="H5" s="7"/>
      <c r="I5" s="8"/>
      <c r="J5" s="9"/>
      <c r="K5" s="9"/>
      <c r="L5" s="24"/>
      <c r="M5" s="24"/>
      <c r="N5" s="24"/>
      <c r="O5" s="7"/>
      <c r="P5" s="7"/>
      <c r="Q5" s="24"/>
      <c r="R5" s="24"/>
      <c r="S5" s="25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65" t="s">
        <v>19</v>
      </c>
      <c r="F6" s="366"/>
      <c r="G6" s="174">
        <v>1</v>
      </c>
      <c r="I6" s="10"/>
      <c r="J6" s="10"/>
      <c r="K6" s="10"/>
      <c r="L6" s="362" t="s">
        <v>19</v>
      </c>
      <c r="M6" s="363"/>
      <c r="N6" s="364"/>
      <c r="O6" s="174">
        <v>1</v>
      </c>
      <c r="P6" s="7"/>
      <c r="Q6" s="362" t="s">
        <v>19</v>
      </c>
      <c r="R6" s="363"/>
      <c r="S6" s="364"/>
      <c r="T6" s="174">
        <v>1</v>
      </c>
      <c r="U6" s="9"/>
      <c r="V6" s="365" t="s">
        <v>19</v>
      </c>
      <c r="W6" s="366"/>
      <c r="X6" s="376"/>
      <c r="Y6" s="174">
        <v>1</v>
      </c>
      <c r="Z6" s="9"/>
      <c r="AA6"/>
    </row>
    <row r="7" spans="1:27" ht="27" customHeight="1">
      <c r="A7" s="274" t="s">
        <v>26</v>
      </c>
      <c r="B7" s="282" t="s">
        <v>63</v>
      </c>
      <c r="C7" s="277" t="s">
        <v>52</v>
      </c>
      <c r="D7" s="279" t="s">
        <v>17</v>
      </c>
      <c r="E7" s="267" t="s">
        <v>42</v>
      </c>
      <c r="F7" s="268"/>
      <c r="G7" s="268"/>
      <c r="H7" s="268"/>
      <c r="I7" s="268"/>
      <c r="J7" s="268"/>
      <c r="K7" s="265"/>
      <c r="L7" s="267" t="s">
        <v>48</v>
      </c>
      <c r="M7" s="268"/>
      <c r="N7" s="268"/>
      <c r="O7" s="268"/>
      <c r="P7" s="265"/>
      <c r="Q7" s="267" t="s">
        <v>49</v>
      </c>
      <c r="R7" s="268"/>
      <c r="S7" s="268"/>
      <c r="T7" s="268"/>
      <c r="U7" s="265"/>
      <c r="V7" s="340" t="s">
        <v>47</v>
      </c>
      <c r="W7" s="341"/>
      <c r="X7" s="341"/>
      <c r="Y7" s="341"/>
      <c r="Z7" s="341"/>
      <c r="AA7" s="342"/>
    </row>
    <row r="8" spans="1:27" ht="13.5" customHeight="1">
      <c r="A8" s="275"/>
      <c r="B8" s="283"/>
      <c r="C8" s="278"/>
      <c r="D8" s="280"/>
      <c r="E8" s="353" t="s">
        <v>181</v>
      </c>
      <c r="F8" s="325" t="s">
        <v>43</v>
      </c>
      <c r="G8" s="356" t="s">
        <v>1</v>
      </c>
      <c r="H8" s="124"/>
      <c r="I8" s="350" t="s">
        <v>0</v>
      </c>
      <c r="J8" s="124"/>
      <c r="K8" s="175"/>
      <c r="L8" s="370" t="s">
        <v>1</v>
      </c>
      <c r="M8" s="124"/>
      <c r="N8" s="350" t="s">
        <v>0</v>
      </c>
      <c r="O8" s="124"/>
      <c r="P8" s="176"/>
      <c r="Q8" s="367" t="s">
        <v>1</v>
      </c>
      <c r="R8" s="124"/>
      <c r="S8" s="350" t="s">
        <v>0</v>
      </c>
      <c r="T8" s="124"/>
      <c r="U8" s="176"/>
      <c r="V8" s="383" t="s">
        <v>11</v>
      </c>
      <c r="W8" s="177"/>
      <c r="X8" s="178"/>
      <c r="Y8" s="380" t="s">
        <v>182</v>
      </c>
      <c r="Z8" s="381"/>
      <c r="AA8" s="382"/>
    </row>
    <row r="9" spans="1:27" ht="13.5" customHeight="1">
      <c r="A9" s="275"/>
      <c r="B9" s="283"/>
      <c r="C9" s="278"/>
      <c r="D9" s="280"/>
      <c r="E9" s="354"/>
      <c r="F9" s="326"/>
      <c r="G9" s="357"/>
      <c r="H9" s="125" t="s">
        <v>183</v>
      </c>
      <c r="I9" s="351"/>
      <c r="J9" s="125" t="s">
        <v>183</v>
      </c>
      <c r="K9" s="373" t="s">
        <v>184</v>
      </c>
      <c r="L9" s="371"/>
      <c r="M9" s="125" t="s">
        <v>185</v>
      </c>
      <c r="N9" s="351"/>
      <c r="O9" s="125" t="s">
        <v>185</v>
      </c>
      <c r="P9" s="375" t="s">
        <v>184</v>
      </c>
      <c r="Q9" s="368"/>
      <c r="R9" s="125" t="s">
        <v>185</v>
      </c>
      <c r="S9" s="351"/>
      <c r="T9" s="125" t="s">
        <v>185</v>
      </c>
      <c r="U9" s="386" t="s">
        <v>184</v>
      </c>
      <c r="V9" s="384"/>
      <c r="W9" s="125" t="s">
        <v>185</v>
      </c>
      <c r="X9" s="388" t="s">
        <v>184</v>
      </c>
      <c r="Y9" s="389" t="s">
        <v>44</v>
      </c>
      <c r="Z9" s="126"/>
      <c r="AA9" s="377" t="s">
        <v>184</v>
      </c>
    </row>
    <row r="10" spans="1:27" ht="13.5" customHeight="1">
      <c r="A10" s="275"/>
      <c r="B10" s="283"/>
      <c r="C10" s="278"/>
      <c r="D10" s="280"/>
      <c r="E10" s="354"/>
      <c r="F10" s="326"/>
      <c r="G10" s="357"/>
      <c r="H10" s="360" t="s">
        <v>45</v>
      </c>
      <c r="I10" s="351"/>
      <c r="J10" s="360" t="s">
        <v>45</v>
      </c>
      <c r="K10" s="373"/>
      <c r="L10" s="371"/>
      <c r="M10" s="360" t="s">
        <v>45</v>
      </c>
      <c r="N10" s="351"/>
      <c r="O10" s="360" t="s">
        <v>45</v>
      </c>
      <c r="P10" s="375"/>
      <c r="Q10" s="368"/>
      <c r="R10" s="360" t="s">
        <v>45</v>
      </c>
      <c r="S10" s="351"/>
      <c r="T10" s="360" t="s">
        <v>45</v>
      </c>
      <c r="U10" s="386"/>
      <c r="V10" s="384"/>
      <c r="W10" s="360" t="s">
        <v>46</v>
      </c>
      <c r="X10" s="386"/>
      <c r="Y10" s="373"/>
      <c r="Z10" s="179" t="s">
        <v>186</v>
      </c>
      <c r="AA10" s="378"/>
    </row>
    <row r="11" spans="1:27" ht="54.75" customHeight="1">
      <c r="A11" s="276"/>
      <c r="B11" s="284"/>
      <c r="C11" s="278"/>
      <c r="D11" s="281"/>
      <c r="E11" s="355"/>
      <c r="F11" s="327"/>
      <c r="G11" s="358"/>
      <c r="H11" s="361"/>
      <c r="I11" s="352"/>
      <c r="J11" s="361"/>
      <c r="K11" s="374"/>
      <c r="L11" s="372"/>
      <c r="M11" s="361"/>
      <c r="N11" s="352"/>
      <c r="O11" s="361"/>
      <c r="P11" s="288"/>
      <c r="Q11" s="369"/>
      <c r="R11" s="361"/>
      <c r="S11" s="352"/>
      <c r="T11" s="361"/>
      <c r="U11" s="387"/>
      <c r="V11" s="385"/>
      <c r="W11" s="361"/>
      <c r="X11" s="387"/>
      <c r="Y11" s="374"/>
      <c r="Z11" s="180" t="s">
        <v>187</v>
      </c>
      <c r="AA11" s="379"/>
    </row>
    <row r="12" spans="1:27" s="13" customFormat="1" ht="12.75" customHeight="1">
      <c r="A12" s="260">
        <v>15</v>
      </c>
      <c r="B12" s="261">
        <v>100</v>
      </c>
      <c r="C12" s="165" t="s">
        <v>67</v>
      </c>
      <c r="D12" s="163" t="s">
        <v>171</v>
      </c>
      <c r="E12" s="193">
        <v>40</v>
      </c>
      <c r="F12" s="162" t="s">
        <v>153</v>
      </c>
      <c r="G12" s="242">
        <v>163</v>
      </c>
      <c r="H12" s="243">
        <v>141</v>
      </c>
      <c r="I12" s="242">
        <v>2479</v>
      </c>
      <c r="J12" s="243">
        <v>799</v>
      </c>
      <c r="K12" s="75">
        <f aca="true" t="shared" si="0" ref="K12:K42">IF(G12=""," ",ROUND(J12/I12*100,1))</f>
        <v>32.2</v>
      </c>
      <c r="L12" s="244">
        <v>84</v>
      </c>
      <c r="M12" s="245">
        <v>77</v>
      </c>
      <c r="N12" s="246">
        <v>1591</v>
      </c>
      <c r="O12" s="245">
        <v>495</v>
      </c>
      <c r="P12" s="78">
        <f>IF(L12=""," ",ROUND(O12/N12*100,1))</f>
        <v>31.1</v>
      </c>
      <c r="Q12" s="251">
        <v>6</v>
      </c>
      <c r="R12" s="243">
        <v>5</v>
      </c>
      <c r="S12" s="242">
        <v>219</v>
      </c>
      <c r="T12" s="243">
        <v>20</v>
      </c>
      <c r="U12" s="75">
        <f>IF(Q12=""," ",ROUND(T12/S12*100,1))</f>
        <v>9.1</v>
      </c>
      <c r="V12" s="256">
        <v>552</v>
      </c>
      <c r="W12" s="245">
        <v>42</v>
      </c>
      <c r="X12" s="79">
        <f>IF(V12=""," ",ROUND(W12/V12*100,1))</f>
        <v>7.6</v>
      </c>
      <c r="Y12" s="246">
        <v>416</v>
      </c>
      <c r="Z12" s="248">
        <v>29</v>
      </c>
      <c r="AA12" s="78">
        <f>IF(Y12=""," ",ROUND(Z12/Y12*100,1))</f>
        <v>7</v>
      </c>
    </row>
    <row r="13" spans="1:27" ht="12.75" customHeight="1">
      <c r="A13" s="127">
        <v>15</v>
      </c>
      <c r="B13" s="128">
        <v>202</v>
      </c>
      <c r="C13" s="129" t="s">
        <v>67</v>
      </c>
      <c r="D13" s="130" t="s">
        <v>68</v>
      </c>
      <c r="E13" s="234">
        <v>30</v>
      </c>
      <c r="F13" s="235" t="s">
        <v>153</v>
      </c>
      <c r="G13" s="77">
        <v>78</v>
      </c>
      <c r="H13" s="77">
        <v>68</v>
      </c>
      <c r="I13" s="77">
        <v>1307</v>
      </c>
      <c r="J13" s="77">
        <v>349</v>
      </c>
      <c r="K13" s="75">
        <f t="shared" si="0"/>
        <v>26.7</v>
      </c>
      <c r="L13" s="247">
        <v>36</v>
      </c>
      <c r="M13" s="248">
        <v>31</v>
      </c>
      <c r="N13" s="248">
        <v>589</v>
      </c>
      <c r="O13" s="248">
        <v>125</v>
      </c>
      <c r="P13" s="78">
        <f>IF(L13=""," ",ROUND(O13/N13*100,1))</f>
        <v>21.2</v>
      </c>
      <c r="Q13" s="252">
        <v>6</v>
      </c>
      <c r="R13" s="253">
        <v>2</v>
      </c>
      <c r="S13" s="253">
        <v>84</v>
      </c>
      <c r="T13" s="253">
        <v>3</v>
      </c>
      <c r="U13" s="75">
        <f>IF(Q13=""," ",ROUND(T13/S13*100,1))</f>
        <v>3.6</v>
      </c>
      <c r="V13" s="200">
        <v>113</v>
      </c>
      <c r="W13" s="248">
        <v>3</v>
      </c>
      <c r="X13" s="79">
        <f>IF(V13=""," ",ROUND(W13/V13*100,1))</f>
        <v>2.7</v>
      </c>
      <c r="Y13" s="248">
        <v>104</v>
      </c>
      <c r="Z13" s="248">
        <v>3</v>
      </c>
      <c r="AA13" s="78">
        <f>IF(Y13=""," ",ROUND(Z13/Y13*100,1))</f>
        <v>2.9</v>
      </c>
    </row>
    <row r="14" spans="1:27" ht="12.75" customHeight="1">
      <c r="A14" s="127">
        <v>15</v>
      </c>
      <c r="B14" s="128">
        <v>204</v>
      </c>
      <c r="C14" s="129" t="s">
        <v>67</v>
      </c>
      <c r="D14" s="130" t="s">
        <v>69</v>
      </c>
      <c r="E14" s="234">
        <v>30</v>
      </c>
      <c r="F14" s="235" t="s">
        <v>154</v>
      </c>
      <c r="G14" s="77">
        <v>50</v>
      </c>
      <c r="H14" s="77">
        <v>38</v>
      </c>
      <c r="I14" s="77">
        <v>834</v>
      </c>
      <c r="J14" s="77">
        <v>196</v>
      </c>
      <c r="K14" s="75">
        <f t="shared" si="0"/>
        <v>23.5</v>
      </c>
      <c r="L14" s="247">
        <v>32</v>
      </c>
      <c r="M14" s="248">
        <v>24</v>
      </c>
      <c r="N14" s="248">
        <v>494</v>
      </c>
      <c r="O14" s="248">
        <v>97</v>
      </c>
      <c r="P14" s="78">
        <f aca="true" t="shared" si="1" ref="P14:P40">IF(L14=""," ",ROUND(O14/N14*100,1))</f>
        <v>19.6</v>
      </c>
      <c r="Q14" s="252">
        <v>6</v>
      </c>
      <c r="R14" s="253">
        <v>1</v>
      </c>
      <c r="S14" s="253">
        <v>53</v>
      </c>
      <c r="T14" s="253">
        <v>1</v>
      </c>
      <c r="U14" s="75">
        <f aca="true" t="shared" si="2" ref="U14:U41">IF(Q14=""," ",ROUND(T14/S14*100,1))</f>
        <v>1.9</v>
      </c>
      <c r="V14" s="200">
        <v>60</v>
      </c>
      <c r="W14" s="248">
        <v>2</v>
      </c>
      <c r="X14" s="79">
        <f aca="true" t="shared" si="3" ref="X14:X38">IF(V14=""," ",ROUND(W14/V14*100,1))</f>
        <v>3.3</v>
      </c>
      <c r="Y14" s="248">
        <v>56</v>
      </c>
      <c r="Z14" s="248">
        <v>2</v>
      </c>
      <c r="AA14" s="78">
        <f aca="true" t="shared" si="4" ref="AA14:AA42">IF(Y14=""," ",ROUND(Z14/Y14*100,1))</f>
        <v>3.6</v>
      </c>
    </row>
    <row r="15" spans="1:27" ht="12.75" customHeight="1">
      <c r="A15" s="127">
        <v>15</v>
      </c>
      <c r="B15" s="128">
        <v>205</v>
      </c>
      <c r="C15" s="129" t="s">
        <v>67</v>
      </c>
      <c r="D15" s="130" t="s">
        <v>70</v>
      </c>
      <c r="E15" s="236">
        <v>40</v>
      </c>
      <c r="F15" s="235" t="s">
        <v>153</v>
      </c>
      <c r="G15" s="77">
        <v>62</v>
      </c>
      <c r="H15" s="77">
        <v>53</v>
      </c>
      <c r="I15" s="77">
        <v>949</v>
      </c>
      <c r="J15" s="77">
        <v>261</v>
      </c>
      <c r="K15" s="75">
        <f t="shared" si="0"/>
        <v>27.5</v>
      </c>
      <c r="L15" s="247">
        <v>27</v>
      </c>
      <c r="M15" s="248">
        <v>24</v>
      </c>
      <c r="N15" s="248">
        <v>437</v>
      </c>
      <c r="O15" s="248">
        <v>121</v>
      </c>
      <c r="P15" s="78">
        <f t="shared" si="1"/>
        <v>27.7</v>
      </c>
      <c r="Q15" s="252">
        <v>6</v>
      </c>
      <c r="R15" s="253">
        <v>4</v>
      </c>
      <c r="S15" s="253">
        <v>54</v>
      </c>
      <c r="T15" s="253">
        <v>6</v>
      </c>
      <c r="U15" s="75">
        <f t="shared" si="2"/>
        <v>11.1</v>
      </c>
      <c r="V15" s="200">
        <v>66</v>
      </c>
      <c r="W15" s="248">
        <v>1</v>
      </c>
      <c r="X15" s="79">
        <f t="shared" si="3"/>
        <v>1.5</v>
      </c>
      <c r="Y15" s="248">
        <v>66</v>
      </c>
      <c r="Z15" s="248">
        <v>1</v>
      </c>
      <c r="AA15" s="78">
        <f t="shared" si="4"/>
        <v>1.5</v>
      </c>
    </row>
    <row r="16" spans="1:27" ht="12.75" customHeight="1">
      <c r="A16" s="127">
        <v>15</v>
      </c>
      <c r="B16" s="128">
        <v>206</v>
      </c>
      <c r="C16" s="129" t="s">
        <v>67</v>
      </c>
      <c r="D16" s="130" t="s">
        <v>71</v>
      </c>
      <c r="E16" s="236">
        <v>30</v>
      </c>
      <c r="F16" s="235" t="s">
        <v>153</v>
      </c>
      <c r="G16" s="77">
        <v>29</v>
      </c>
      <c r="H16" s="77">
        <v>28</v>
      </c>
      <c r="I16" s="77">
        <v>411</v>
      </c>
      <c r="J16" s="77">
        <v>100</v>
      </c>
      <c r="K16" s="75">
        <f t="shared" si="0"/>
        <v>24.3</v>
      </c>
      <c r="L16" s="247">
        <v>25</v>
      </c>
      <c r="M16" s="248">
        <v>24</v>
      </c>
      <c r="N16" s="248">
        <v>352</v>
      </c>
      <c r="O16" s="248">
        <v>83</v>
      </c>
      <c r="P16" s="78">
        <f t="shared" si="1"/>
        <v>23.6</v>
      </c>
      <c r="Q16" s="252">
        <v>6</v>
      </c>
      <c r="R16" s="253">
        <v>3</v>
      </c>
      <c r="S16" s="253">
        <v>54</v>
      </c>
      <c r="T16" s="253">
        <v>5</v>
      </c>
      <c r="U16" s="75">
        <f t="shared" si="2"/>
        <v>9.3</v>
      </c>
      <c r="V16" s="200">
        <v>109</v>
      </c>
      <c r="W16" s="248">
        <v>8</v>
      </c>
      <c r="X16" s="79">
        <f t="shared" si="3"/>
        <v>7.3</v>
      </c>
      <c r="Y16" s="248">
        <v>99</v>
      </c>
      <c r="Z16" s="248">
        <v>7</v>
      </c>
      <c r="AA16" s="78">
        <f t="shared" si="4"/>
        <v>7.1</v>
      </c>
    </row>
    <row r="17" spans="1:27" ht="12.75" customHeight="1">
      <c r="A17" s="127">
        <v>15</v>
      </c>
      <c r="B17" s="128">
        <v>208</v>
      </c>
      <c r="C17" s="129" t="s">
        <v>67</v>
      </c>
      <c r="D17" s="130" t="s">
        <v>72</v>
      </c>
      <c r="E17" s="236">
        <v>35</v>
      </c>
      <c r="F17" s="235" t="s">
        <v>155</v>
      </c>
      <c r="G17" s="77">
        <v>48</v>
      </c>
      <c r="H17" s="77">
        <v>34</v>
      </c>
      <c r="I17" s="77">
        <v>491</v>
      </c>
      <c r="J17" s="77">
        <v>111</v>
      </c>
      <c r="K17" s="75">
        <f t="shared" si="0"/>
        <v>22.6</v>
      </c>
      <c r="L17" s="247">
        <v>19</v>
      </c>
      <c r="M17" s="248">
        <v>13</v>
      </c>
      <c r="N17" s="248">
        <v>185</v>
      </c>
      <c r="O17" s="248">
        <v>29</v>
      </c>
      <c r="P17" s="78">
        <f t="shared" si="1"/>
        <v>15.7</v>
      </c>
      <c r="Q17" s="252">
        <v>6</v>
      </c>
      <c r="R17" s="253">
        <v>4</v>
      </c>
      <c r="S17" s="253">
        <v>38</v>
      </c>
      <c r="T17" s="253">
        <v>4</v>
      </c>
      <c r="U17" s="75">
        <f t="shared" si="2"/>
        <v>10.5</v>
      </c>
      <c r="V17" s="200">
        <v>18</v>
      </c>
      <c r="W17" s="248">
        <v>0</v>
      </c>
      <c r="X17" s="80">
        <f t="shared" si="3"/>
        <v>0</v>
      </c>
      <c r="Y17" s="258">
        <v>18</v>
      </c>
      <c r="Z17" s="248">
        <v>0</v>
      </c>
      <c r="AA17" s="78">
        <f t="shared" si="4"/>
        <v>0</v>
      </c>
    </row>
    <row r="18" spans="1:27" ht="12.75" customHeight="1">
      <c r="A18" s="127">
        <v>15</v>
      </c>
      <c r="B18" s="128">
        <v>209</v>
      </c>
      <c r="C18" s="129" t="s">
        <v>67</v>
      </c>
      <c r="D18" s="130" t="s">
        <v>73</v>
      </c>
      <c r="E18" s="237"/>
      <c r="F18" s="238"/>
      <c r="G18" s="77"/>
      <c r="H18" s="77"/>
      <c r="I18" s="77"/>
      <c r="J18" s="77"/>
      <c r="K18" s="75" t="str">
        <f t="shared" si="0"/>
        <v> </v>
      </c>
      <c r="L18" s="247">
        <v>18</v>
      </c>
      <c r="M18" s="248">
        <v>15</v>
      </c>
      <c r="N18" s="248">
        <v>300</v>
      </c>
      <c r="O18" s="248">
        <v>58</v>
      </c>
      <c r="P18" s="78">
        <f t="shared" si="1"/>
        <v>19.3</v>
      </c>
      <c r="Q18" s="252">
        <v>6</v>
      </c>
      <c r="R18" s="253">
        <v>3</v>
      </c>
      <c r="S18" s="253">
        <v>35</v>
      </c>
      <c r="T18" s="253">
        <v>4</v>
      </c>
      <c r="U18" s="75">
        <f t="shared" si="2"/>
        <v>11.4</v>
      </c>
      <c r="V18" s="200">
        <v>37</v>
      </c>
      <c r="W18" s="248">
        <v>1</v>
      </c>
      <c r="X18" s="79">
        <f t="shared" si="3"/>
        <v>2.7</v>
      </c>
      <c r="Y18" s="248">
        <v>32</v>
      </c>
      <c r="Z18" s="248">
        <v>0</v>
      </c>
      <c r="AA18" s="78">
        <f t="shared" si="4"/>
        <v>0</v>
      </c>
    </row>
    <row r="19" spans="1:27" ht="12.75" customHeight="1">
      <c r="A19" s="127">
        <v>15</v>
      </c>
      <c r="B19" s="128">
        <v>210</v>
      </c>
      <c r="C19" s="129" t="s">
        <v>67</v>
      </c>
      <c r="D19" s="130" t="s">
        <v>74</v>
      </c>
      <c r="E19" s="236">
        <v>35</v>
      </c>
      <c r="F19" s="235" t="s">
        <v>156</v>
      </c>
      <c r="G19" s="161">
        <v>54</v>
      </c>
      <c r="H19" s="77">
        <v>41</v>
      </c>
      <c r="I19" s="77">
        <v>1084</v>
      </c>
      <c r="J19" s="77">
        <v>221</v>
      </c>
      <c r="K19" s="75">
        <f t="shared" si="0"/>
        <v>20.4</v>
      </c>
      <c r="L19" s="247">
        <v>33</v>
      </c>
      <c r="M19" s="248">
        <v>26</v>
      </c>
      <c r="N19" s="248">
        <v>716</v>
      </c>
      <c r="O19" s="248">
        <v>163</v>
      </c>
      <c r="P19" s="78">
        <f t="shared" si="1"/>
        <v>22.8</v>
      </c>
      <c r="Q19" s="254">
        <v>6</v>
      </c>
      <c r="R19" s="253">
        <v>3</v>
      </c>
      <c r="S19" s="255">
        <v>65</v>
      </c>
      <c r="T19" s="253">
        <v>4</v>
      </c>
      <c r="U19" s="75">
        <f t="shared" si="2"/>
        <v>6.2</v>
      </c>
      <c r="V19" s="200">
        <v>71</v>
      </c>
      <c r="W19" s="248">
        <v>2</v>
      </c>
      <c r="X19" s="79">
        <f t="shared" si="3"/>
        <v>2.8</v>
      </c>
      <c r="Y19" s="248">
        <v>62</v>
      </c>
      <c r="Z19" s="248">
        <v>2</v>
      </c>
      <c r="AA19" s="78">
        <f t="shared" si="4"/>
        <v>3.2</v>
      </c>
    </row>
    <row r="20" spans="1:27" ht="12.75" customHeight="1">
      <c r="A20" s="127">
        <v>15</v>
      </c>
      <c r="B20" s="128">
        <v>211</v>
      </c>
      <c r="C20" s="129" t="s">
        <v>67</v>
      </c>
      <c r="D20" s="130" t="s">
        <v>75</v>
      </c>
      <c r="E20" s="239">
        <v>30</v>
      </c>
      <c r="F20" s="235" t="s">
        <v>155</v>
      </c>
      <c r="G20" s="161">
        <v>28</v>
      </c>
      <c r="H20" s="77">
        <v>19</v>
      </c>
      <c r="I20" s="161">
        <v>412</v>
      </c>
      <c r="J20" s="77">
        <v>80</v>
      </c>
      <c r="K20" s="75">
        <f t="shared" si="0"/>
        <v>19.4</v>
      </c>
      <c r="L20" s="247">
        <v>19</v>
      </c>
      <c r="M20" s="248">
        <v>13</v>
      </c>
      <c r="N20" s="248">
        <v>274</v>
      </c>
      <c r="O20" s="248">
        <v>48</v>
      </c>
      <c r="P20" s="78">
        <f t="shared" si="1"/>
        <v>17.5</v>
      </c>
      <c r="Q20" s="254">
        <v>6</v>
      </c>
      <c r="R20" s="253">
        <v>3</v>
      </c>
      <c r="S20" s="255">
        <v>35</v>
      </c>
      <c r="T20" s="253">
        <v>3</v>
      </c>
      <c r="U20" s="75">
        <f t="shared" si="2"/>
        <v>8.6</v>
      </c>
      <c r="V20" s="200">
        <v>79</v>
      </c>
      <c r="W20" s="248">
        <v>8</v>
      </c>
      <c r="X20" s="79">
        <f t="shared" si="3"/>
        <v>10.1</v>
      </c>
      <c r="Y20" s="248">
        <v>49</v>
      </c>
      <c r="Z20" s="248">
        <v>3</v>
      </c>
      <c r="AA20" s="78">
        <f t="shared" si="4"/>
        <v>6.1</v>
      </c>
    </row>
    <row r="21" spans="1:27" ht="12.75" customHeight="1">
      <c r="A21" s="127">
        <v>15</v>
      </c>
      <c r="B21" s="128">
        <v>212</v>
      </c>
      <c r="C21" s="129" t="s">
        <v>67</v>
      </c>
      <c r="D21" s="130" t="s">
        <v>76</v>
      </c>
      <c r="E21" s="236"/>
      <c r="F21" s="235"/>
      <c r="G21" s="161"/>
      <c r="H21" s="77"/>
      <c r="I21" s="161"/>
      <c r="J21" s="77"/>
      <c r="K21" s="75" t="str">
        <f t="shared" si="0"/>
        <v> </v>
      </c>
      <c r="L21" s="247">
        <v>34</v>
      </c>
      <c r="M21" s="248">
        <v>24</v>
      </c>
      <c r="N21" s="248">
        <v>656</v>
      </c>
      <c r="O21" s="248">
        <v>114</v>
      </c>
      <c r="P21" s="78">
        <f t="shared" si="1"/>
        <v>17.4</v>
      </c>
      <c r="Q21" s="254">
        <v>5</v>
      </c>
      <c r="R21" s="253">
        <v>3</v>
      </c>
      <c r="S21" s="255">
        <v>54</v>
      </c>
      <c r="T21" s="253">
        <v>6</v>
      </c>
      <c r="U21" s="75">
        <f t="shared" si="2"/>
        <v>11.1</v>
      </c>
      <c r="V21" s="200">
        <v>107</v>
      </c>
      <c r="W21" s="248">
        <v>5</v>
      </c>
      <c r="X21" s="79">
        <f t="shared" si="3"/>
        <v>4.7</v>
      </c>
      <c r="Y21" s="248">
        <v>107</v>
      </c>
      <c r="Z21" s="248">
        <v>5</v>
      </c>
      <c r="AA21" s="78">
        <f t="shared" si="4"/>
        <v>4.7</v>
      </c>
    </row>
    <row r="22" spans="1:27" ht="12.75" customHeight="1">
      <c r="A22" s="127">
        <v>15</v>
      </c>
      <c r="B22" s="128">
        <v>213</v>
      </c>
      <c r="C22" s="129" t="s">
        <v>67</v>
      </c>
      <c r="D22" s="130" t="s">
        <v>77</v>
      </c>
      <c r="E22" s="236">
        <v>35</v>
      </c>
      <c r="F22" s="235" t="s">
        <v>153</v>
      </c>
      <c r="G22" s="161">
        <v>38</v>
      </c>
      <c r="H22" s="77">
        <v>32</v>
      </c>
      <c r="I22" s="161">
        <v>740</v>
      </c>
      <c r="J22" s="77">
        <v>203</v>
      </c>
      <c r="K22" s="75">
        <f t="shared" si="0"/>
        <v>27.4</v>
      </c>
      <c r="L22" s="247">
        <v>28</v>
      </c>
      <c r="M22" s="248">
        <v>25</v>
      </c>
      <c r="N22" s="248">
        <v>443</v>
      </c>
      <c r="O22" s="248">
        <v>116</v>
      </c>
      <c r="P22" s="78">
        <f t="shared" si="1"/>
        <v>26.2</v>
      </c>
      <c r="Q22" s="254">
        <v>6</v>
      </c>
      <c r="R22" s="253">
        <v>4</v>
      </c>
      <c r="S22" s="255">
        <v>56</v>
      </c>
      <c r="T22" s="253">
        <v>6</v>
      </c>
      <c r="U22" s="75">
        <f t="shared" si="2"/>
        <v>10.7</v>
      </c>
      <c r="V22" s="200">
        <v>63</v>
      </c>
      <c r="W22" s="248">
        <v>3</v>
      </c>
      <c r="X22" s="79">
        <f t="shared" si="3"/>
        <v>4.8</v>
      </c>
      <c r="Y22" s="248">
        <v>63</v>
      </c>
      <c r="Z22" s="248">
        <v>3</v>
      </c>
      <c r="AA22" s="78">
        <f t="shared" si="4"/>
        <v>4.8</v>
      </c>
    </row>
    <row r="23" spans="1:27" ht="12.75" customHeight="1">
      <c r="A23" s="127">
        <v>15</v>
      </c>
      <c r="B23" s="128">
        <v>216</v>
      </c>
      <c r="C23" s="129" t="s">
        <v>67</v>
      </c>
      <c r="D23" s="130" t="s">
        <v>78</v>
      </c>
      <c r="E23" s="236">
        <v>40</v>
      </c>
      <c r="F23" s="235" t="s">
        <v>156</v>
      </c>
      <c r="G23" s="161">
        <v>40</v>
      </c>
      <c r="H23" s="77">
        <v>34</v>
      </c>
      <c r="I23" s="161">
        <v>582</v>
      </c>
      <c r="J23" s="77">
        <v>149</v>
      </c>
      <c r="K23" s="75">
        <f t="shared" si="0"/>
        <v>25.6</v>
      </c>
      <c r="L23" s="247">
        <v>31</v>
      </c>
      <c r="M23" s="248">
        <v>26</v>
      </c>
      <c r="N23" s="248">
        <v>436</v>
      </c>
      <c r="O23" s="248">
        <v>95</v>
      </c>
      <c r="P23" s="78">
        <f t="shared" si="1"/>
        <v>21.8</v>
      </c>
      <c r="Q23" s="254">
        <v>5</v>
      </c>
      <c r="R23" s="253">
        <v>4</v>
      </c>
      <c r="S23" s="255">
        <v>43</v>
      </c>
      <c r="T23" s="253">
        <v>7</v>
      </c>
      <c r="U23" s="75">
        <f t="shared" si="2"/>
        <v>16.3</v>
      </c>
      <c r="V23" s="200">
        <v>42</v>
      </c>
      <c r="W23" s="248">
        <v>1</v>
      </c>
      <c r="X23" s="80">
        <f t="shared" si="3"/>
        <v>2.4</v>
      </c>
      <c r="Y23" s="258">
        <v>28</v>
      </c>
      <c r="Z23" s="248">
        <v>1</v>
      </c>
      <c r="AA23" s="78">
        <f t="shared" si="4"/>
        <v>3.6</v>
      </c>
    </row>
    <row r="24" spans="1:27" ht="12.75" customHeight="1">
      <c r="A24" s="127">
        <v>15</v>
      </c>
      <c r="B24" s="128">
        <v>217</v>
      </c>
      <c r="C24" s="129" t="s">
        <v>67</v>
      </c>
      <c r="D24" s="130" t="s">
        <v>79</v>
      </c>
      <c r="E24" s="236">
        <v>30</v>
      </c>
      <c r="F24" s="235" t="s">
        <v>153</v>
      </c>
      <c r="G24" s="161">
        <v>26</v>
      </c>
      <c r="H24" s="77">
        <v>16</v>
      </c>
      <c r="I24" s="161">
        <v>284</v>
      </c>
      <c r="J24" s="77">
        <v>72</v>
      </c>
      <c r="K24" s="75">
        <f t="shared" si="0"/>
        <v>25.4</v>
      </c>
      <c r="L24" s="247">
        <v>26</v>
      </c>
      <c r="M24" s="248">
        <v>16</v>
      </c>
      <c r="N24" s="248">
        <v>284</v>
      </c>
      <c r="O24" s="248">
        <v>72</v>
      </c>
      <c r="P24" s="78">
        <f t="shared" si="1"/>
        <v>25.4</v>
      </c>
      <c r="Q24" s="254">
        <v>6</v>
      </c>
      <c r="R24" s="253">
        <v>3</v>
      </c>
      <c r="S24" s="255">
        <v>44</v>
      </c>
      <c r="T24" s="253">
        <v>5</v>
      </c>
      <c r="U24" s="75">
        <f t="shared" si="2"/>
        <v>11.4</v>
      </c>
      <c r="V24" s="200">
        <v>18</v>
      </c>
      <c r="W24" s="248">
        <v>0</v>
      </c>
      <c r="X24" s="79">
        <f t="shared" si="3"/>
        <v>0</v>
      </c>
      <c r="Y24" s="248">
        <v>18</v>
      </c>
      <c r="Z24" s="248">
        <v>0</v>
      </c>
      <c r="AA24" s="78">
        <f t="shared" si="4"/>
        <v>0</v>
      </c>
    </row>
    <row r="25" spans="1:27" ht="12.75" customHeight="1">
      <c r="A25" s="127">
        <v>15</v>
      </c>
      <c r="B25" s="128">
        <v>218</v>
      </c>
      <c r="C25" s="129" t="s">
        <v>67</v>
      </c>
      <c r="D25" s="130" t="s">
        <v>80</v>
      </c>
      <c r="E25" s="236">
        <v>35</v>
      </c>
      <c r="F25" s="235" t="s">
        <v>157</v>
      </c>
      <c r="G25" s="161">
        <v>50</v>
      </c>
      <c r="H25" s="77">
        <v>45</v>
      </c>
      <c r="I25" s="161">
        <v>794</v>
      </c>
      <c r="J25" s="77">
        <v>238</v>
      </c>
      <c r="K25" s="75">
        <f t="shared" si="0"/>
        <v>30</v>
      </c>
      <c r="L25" s="247">
        <v>28</v>
      </c>
      <c r="M25" s="248">
        <v>26</v>
      </c>
      <c r="N25" s="248">
        <v>458</v>
      </c>
      <c r="O25" s="248">
        <v>111</v>
      </c>
      <c r="P25" s="78">
        <f t="shared" si="1"/>
        <v>24.2</v>
      </c>
      <c r="Q25" s="254">
        <v>6</v>
      </c>
      <c r="R25" s="253">
        <v>4</v>
      </c>
      <c r="S25" s="255">
        <v>51</v>
      </c>
      <c r="T25" s="253">
        <v>6</v>
      </c>
      <c r="U25" s="75">
        <f t="shared" si="2"/>
        <v>11.8</v>
      </c>
      <c r="V25" s="200">
        <v>24</v>
      </c>
      <c r="W25" s="248">
        <v>2</v>
      </c>
      <c r="X25" s="79">
        <f t="shared" si="3"/>
        <v>8.3</v>
      </c>
      <c r="Y25" s="248">
        <v>24</v>
      </c>
      <c r="Z25" s="248">
        <v>2</v>
      </c>
      <c r="AA25" s="78">
        <f t="shared" si="4"/>
        <v>8.3</v>
      </c>
    </row>
    <row r="26" spans="1:27" ht="12.75" customHeight="1">
      <c r="A26" s="127">
        <v>15</v>
      </c>
      <c r="B26" s="128">
        <v>222</v>
      </c>
      <c r="C26" s="129" t="s">
        <v>67</v>
      </c>
      <c r="D26" s="130" t="s">
        <v>81</v>
      </c>
      <c r="E26" s="236">
        <v>50</v>
      </c>
      <c r="F26" s="235" t="s">
        <v>153</v>
      </c>
      <c r="G26" s="161">
        <v>132</v>
      </c>
      <c r="H26" s="77">
        <v>127</v>
      </c>
      <c r="I26" s="161">
        <v>2128</v>
      </c>
      <c r="J26" s="77">
        <v>879</v>
      </c>
      <c r="K26" s="75">
        <f t="shared" si="0"/>
        <v>41.3</v>
      </c>
      <c r="L26" s="247">
        <v>61</v>
      </c>
      <c r="M26" s="248">
        <v>58</v>
      </c>
      <c r="N26" s="248">
        <v>1068</v>
      </c>
      <c r="O26" s="248">
        <v>388</v>
      </c>
      <c r="P26" s="78">
        <f t="shared" si="1"/>
        <v>36.3</v>
      </c>
      <c r="Q26" s="254">
        <v>5</v>
      </c>
      <c r="R26" s="253">
        <v>5</v>
      </c>
      <c r="S26" s="255">
        <v>62</v>
      </c>
      <c r="T26" s="253">
        <v>10</v>
      </c>
      <c r="U26" s="75">
        <f t="shared" si="2"/>
        <v>16.1</v>
      </c>
      <c r="V26" s="200">
        <v>121</v>
      </c>
      <c r="W26" s="248">
        <v>5</v>
      </c>
      <c r="X26" s="79">
        <f t="shared" si="3"/>
        <v>4.1</v>
      </c>
      <c r="Y26" s="248">
        <v>121</v>
      </c>
      <c r="Z26" s="248">
        <v>5</v>
      </c>
      <c r="AA26" s="78">
        <f t="shared" si="4"/>
        <v>4.1</v>
      </c>
    </row>
    <row r="27" spans="1:27" ht="12.75" customHeight="1">
      <c r="A27" s="127">
        <v>15</v>
      </c>
      <c r="B27" s="128">
        <v>223</v>
      </c>
      <c r="C27" s="129" t="s">
        <v>67</v>
      </c>
      <c r="D27" s="130" t="s">
        <v>82</v>
      </c>
      <c r="E27" s="236">
        <v>30</v>
      </c>
      <c r="F27" s="235" t="s">
        <v>153</v>
      </c>
      <c r="G27" s="161">
        <v>32</v>
      </c>
      <c r="H27" s="77">
        <v>25</v>
      </c>
      <c r="I27" s="161">
        <v>417</v>
      </c>
      <c r="J27" s="77">
        <v>110</v>
      </c>
      <c r="K27" s="75">
        <f t="shared" si="0"/>
        <v>26.4</v>
      </c>
      <c r="L27" s="247">
        <v>27</v>
      </c>
      <c r="M27" s="248">
        <v>23</v>
      </c>
      <c r="N27" s="248">
        <v>375</v>
      </c>
      <c r="O27" s="248">
        <v>107</v>
      </c>
      <c r="P27" s="78">
        <f t="shared" si="1"/>
        <v>28.5</v>
      </c>
      <c r="Q27" s="254">
        <v>5</v>
      </c>
      <c r="R27" s="253">
        <v>2</v>
      </c>
      <c r="S27" s="255">
        <v>42</v>
      </c>
      <c r="T27" s="253">
        <v>3</v>
      </c>
      <c r="U27" s="75">
        <f t="shared" si="2"/>
        <v>7.1</v>
      </c>
      <c r="V27" s="200">
        <v>53</v>
      </c>
      <c r="W27" s="248">
        <v>5</v>
      </c>
      <c r="X27" s="79">
        <f t="shared" si="3"/>
        <v>9.4</v>
      </c>
      <c r="Y27" s="248">
        <v>48</v>
      </c>
      <c r="Z27" s="248">
        <v>5</v>
      </c>
      <c r="AA27" s="78">
        <f t="shared" si="4"/>
        <v>10.4</v>
      </c>
    </row>
    <row r="28" spans="1:27" ht="12.75" customHeight="1">
      <c r="A28" s="127">
        <v>15</v>
      </c>
      <c r="B28" s="128">
        <v>224</v>
      </c>
      <c r="C28" s="129" t="s">
        <v>67</v>
      </c>
      <c r="D28" s="130" t="s">
        <v>83</v>
      </c>
      <c r="E28" s="236">
        <v>40</v>
      </c>
      <c r="F28" s="235" t="s">
        <v>154</v>
      </c>
      <c r="G28" s="161">
        <v>61</v>
      </c>
      <c r="H28" s="77">
        <v>47</v>
      </c>
      <c r="I28" s="161">
        <v>1061</v>
      </c>
      <c r="J28" s="77">
        <v>284</v>
      </c>
      <c r="K28" s="75">
        <f t="shared" si="0"/>
        <v>26.8</v>
      </c>
      <c r="L28" s="247">
        <v>29</v>
      </c>
      <c r="M28" s="248">
        <v>25</v>
      </c>
      <c r="N28" s="248">
        <v>564</v>
      </c>
      <c r="O28" s="248">
        <v>152</v>
      </c>
      <c r="P28" s="78">
        <f t="shared" si="1"/>
        <v>27</v>
      </c>
      <c r="Q28" s="254">
        <v>5</v>
      </c>
      <c r="R28" s="253">
        <v>1</v>
      </c>
      <c r="S28" s="255">
        <v>63</v>
      </c>
      <c r="T28" s="253">
        <v>2</v>
      </c>
      <c r="U28" s="75">
        <f t="shared" si="2"/>
        <v>3.2</v>
      </c>
      <c r="V28" s="200">
        <v>90</v>
      </c>
      <c r="W28" s="248">
        <v>5</v>
      </c>
      <c r="X28" s="79">
        <f t="shared" si="3"/>
        <v>5.6</v>
      </c>
      <c r="Y28" s="248">
        <v>74</v>
      </c>
      <c r="Z28" s="248">
        <v>3</v>
      </c>
      <c r="AA28" s="78">
        <f t="shared" si="4"/>
        <v>4.1</v>
      </c>
    </row>
    <row r="29" spans="1:27" ht="12.75" customHeight="1">
      <c r="A29" s="127">
        <v>15</v>
      </c>
      <c r="B29" s="128">
        <v>225</v>
      </c>
      <c r="C29" s="129" t="s">
        <v>67</v>
      </c>
      <c r="D29" s="130" t="s">
        <v>84</v>
      </c>
      <c r="E29" s="237"/>
      <c r="F29" s="238"/>
      <c r="G29" s="50"/>
      <c r="H29" s="77"/>
      <c r="I29" s="50"/>
      <c r="J29" s="77"/>
      <c r="K29" s="75" t="str">
        <f t="shared" si="0"/>
        <v> </v>
      </c>
      <c r="L29" s="247">
        <v>33</v>
      </c>
      <c r="M29" s="248">
        <v>25</v>
      </c>
      <c r="N29" s="248">
        <v>490</v>
      </c>
      <c r="O29" s="248">
        <v>101</v>
      </c>
      <c r="P29" s="78">
        <f t="shared" si="1"/>
        <v>20.6</v>
      </c>
      <c r="Q29" s="254">
        <v>5</v>
      </c>
      <c r="R29" s="253">
        <v>3</v>
      </c>
      <c r="S29" s="255">
        <v>43</v>
      </c>
      <c r="T29" s="253">
        <v>4</v>
      </c>
      <c r="U29" s="75">
        <f t="shared" si="2"/>
        <v>9.3</v>
      </c>
      <c r="V29" s="200">
        <v>58</v>
      </c>
      <c r="W29" s="248">
        <v>4</v>
      </c>
      <c r="X29" s="79">
        <f t="shared" si="3"/>
        <v>6.9</v>
      </c>
      <c r="Y29" s="248">
        <v>47</v>
      </c>
      <c r="Z29" s="248">
        <v>3</v>
      </c>
      <c r="AA29" s="78">
        <f t="shared" si="4"/>
        <v>6.4</v>
      </c>
    </row>
    <row r="30" spans="1:27" ht="12.75" customHeight="1">
      <c r="A30" s="127">
        <v>15</v>
      </c>
      <c r="B30" s="128">
        <v>226</v>
      </c>
      <c r="C30" s="129" t="s">
        <v>67</v>
      </c>
      <c r="D30" s="130" t="s">
        <v>85</v>
      </c>
      <c r="E30" s="237"/>
      <c r="F30" s="238"/>
      <c r="G30" s="50"/>
      <c r="H30" s="77"/>
      <c r="I30" s="50"/>
      <c r="J30" s="77"/>
      <c r="K30" s="75" t="str">
        <f t="shared" si="0"/>
        <v> </v>
      </c>
      <c r="L30" s="247">
        <v>24</v>
      </c>
      <c r="M30" s="248">
        <v>22</v>
      </c>
      <c r="N30" s="248">
        <v>296</v>
      </c>
      <c r="O30" s="248">
        <v>54</v>
      </c>
      <c r="P30" s="78">
        <f t="shared" si="1"/>
        <v>18.2</v>
      </c>
      <c r="Q30" s="254">
        <v>5</v>
      </c>
      <c r="R30" s="253">
        <v>2</v>
      </c>
      <c r="S30" s="255">
        <v>55</v>
      </c>
      <c r="T30" s="253">
        <v>5</v>
      </c>
      <c r="U30" s="75">
        <f t="shared" si="2"/>
        <v>9.1</v>
      </c>
      <c r="V30" s="200">
        <v>91</v>
      </c>
      <c r="W30" s="248">
        <v>12</v>
      </c>
      <c r="X30" s="79">
        <f t="shared" si="3"/>
        <v>13.2</v>
      </c>
      <c r="Y30" s="248">
        <v>55</v>
      </c>
      <c r="Z30" s="248">
        <v>0</v>
      </c>
      <c r="AA30" s="78">
        <f t="shared" si="4"/>
        <v>0</v>
      </c>
    </row>
    <row r="31" spans="1:27" ht="12.75" customHeight="1">
      <c r="A31" s="127">
        <v>15</v>
      </c>
      <c r="B31" s="128">
        <v>227</v>
      </c>
      <c r="C31" s="129" t="s">
        <v>67</v>
      </c>
      <c r="D31" s="130" t="s">
        <v>86</v>
      </c>
      <c r="E31" s="237"/>
      <c r="F31" s="238"/>
      <c r="G31" s="50"/>
      <c r="H31" s="77"/>
      <c r="I31" s="50"/>
      <c r="J31" s="77"/>
      <c r="K31" s="75" t="str">
        <f t="shared" si="0"/>
        <v> </v>
      </c>
      <c r="L31" s="247">
        <v>29</v>
      </c>
      <c r="M31" s="248">
        <v>22</v>
      </c>
      <c r="N31" s="248">
        <v>305</v>
      </c>
      <c r="O31" s="248">
        <v>52</v>
      </c>
      <c r="P31" s="78">
        <f t="shared" si="1"/>
        <v>17</v>
      </c>
      <c r="Q31" s="254">
        <v>5</v>
      </c>
      <c r="R31" s="253">
        <v>2</v>
      </c>
      <c r="S31" s="255">
        <v>40</v>
      </c>
      <c r="T31" s="253">
        <v>2</v>
      </c>
      <c r="U31" s="75">
        <f t="shared" si="2"/>
        <v>5</v>
      </c>
      <c r="V31" s="200">
        <v>18</v>
      </c>
      <c r="W31" s="248">
        <v>0</v>
      </c>
      <c r="X31" s="79">
        <f t="shared" si="3"/>
        <v>0</v>
      </c>
      <c r="Y31" s="248">
        <v>18</v>
      </c>
      <c r="Z31" s="248">
        <v>0</v>
      </c>
      <c r="AA31" s="78">
        <f t="shared" si="4"/>
        <v>0</v>
      </c>
    </row>
    <row r="32" spans="1:27" ht="12.75" customHeight="1">
      <c r="A32" s="127">
        <v>15</v>
      </c>
      <c r="B32" s="128">
        <v>307</v>
      </c>
      <c r="C32" s="129" t="s">
        <v>67</v>
      </c>
      <c r="D32" s="130" t="s">
        <v>87</v>
      </c>
      <c r="E32" s="236">
        <v>30</v>
      </c>
      <c r="F32" s="235" t="s">
        <v>153</v>
      </c>
      <c r="G32" s="161">
        <v>23</v>
      </c>
      <c r="H32" s="77">
        <v>15</v>
      </c>
      <c r="I32" s="161">
        <v>245</v>
      </c>
      <c r="J32" s="77">
        <v>43</v>
      </c>
      <c r="K32" s="75">
        <f t="shared" si="0"/>
        <v>17.6</v>
      </c>
      <c r="L32" s="247">
        <v>18</v>
      </c>
      <c r="M32" s="248">
        <v>12</v>
      </c>
      <c r="N32" s="248">
        <v>218</v>
      </c>
      <c r="O32" s="248">
        <v>38</v>
      </c>
      <c r="P32" s="78">
        <f t="shared" si="1"/>
        <v>17.4</v>
      </c>
      <c r="Q32" s="254">
        <v>5</v>
      </c>
      <c r="R32" s="253">
        <v>3</v>
      </c>
      <c r="S32" s="255">
        <v>27</v>
      </c>
      <c r="T32" s="253">
        <v>5</v>
      </c>
      <c r="U32" s="75">
        <f t="shared" si="2"/>
        <v>18.5</v>
      </c>
      <c r="V32" s="200">
        <v>20</v>
      </c>
      <c r="W32" s="248">
        <v>2</v>
      </c>
      <c r="X32" s="79">
        <f t="shared" si="3"/>
        <v>10</v>
      </c>
      <c r="Y32" s="248">
        <v>14</v>
      </c>
      <c r="Z32" s="248">
        <v>1</v>
      </c>
      <c r="AA32" s="78">
        <f t="shared" si="4"/>
        <v>7.1</v>
      </c>
    </row>
    <row r="33" spans="1:27" ht="12.75" customHeight="1">
      <c r="A33" s="127">
        <v>15</v>
      </c>
      <c r="B33" s="128">
        <v>342</v>
      </c>
      <c r="C33" s="129" t="s">
        <v>67</v>
      </c>
      <c r="D33" s="130" t="s">
        <v>88</v>
      </c>
      <c r="E33" s="237"/>
      <c r="F33" s="238"/>
      <c r="G33" s="50"/>
      <c r="H33" s="77"/>
      <c r="I33" s="50"/>
      <c r="J33" s="77"/>
      <c r="K33" s="75" t="str">
        <f t="shared" si="0"/>
        <v> </v>
      </c>
      <c r="L33" s="247">
        <v>15</v>
      </c>
      <c r="M33" s="248">
        <v>6</v>
      </c>
      <c r="N33" s="248">
        <v>161</v>
      </c>
      <c r="O33" s="248">
        <v>8</v>
      </c>
      <c r="P33" s="78">
        <f t="shared" si="1"/>
        <v>5</v>
      </c>
      <c r="Q33" s="254">
        <v>5</v>
      </c>
      <c r="R33" s="253">
        <v>1</v>
      </c>
      <c r="S33" s="255">
        <v>24</v>
      </c>
      <c r="T33" s="253">
        <v>1</v>
      </c>
      <c r="U33" s="75">
        <f t="shared" si="2"/>
        <v>4.2</v>
      </c>
      <c r="V33" s="200">
        <v>17</v>
      </c>
      <c r="W33" s="248">
        <v>0</v>
      </c>
      <c r="X33" s="79">
        <f t="shared" si="3"/>
        <v>0</v>
      </c>
      <c r="Y33" s="248">
        <v>17</v>
      </c>
      <c r="Z33" s="248">
        <v>0</v>
      </c>
      <c r="AA33" s="78">
        <f t="shared" si="4"/>
        <v>0</v>
      </c>
    </row>
    <row r="34" spans="1:27" ht="12.75" customHeight="1">
      <c r="A34" s="127">
        <v>15</v>
      </c>
      <c r="B34" s="128">
        <v>361</v>
      </c>
      <c r="C34" s="129" t="s">
        <v>67</v>
      </c>
      <c r="D34" s="130" t="s">
        <v>89</v>
      </c>
      <c r="E34" s="237"/>
      <c r="F34" s="238"/>
      <c r="G34" s="50"/>
      <c r="H34" s="77"/>
      <c r="I34" s="50"/>
      <c r="J34" s="77"/>
      <c r="K34" s="75" t="str">
        <f t="shared" si="0"/>
        <v> </v>
      </c>
      <c r="L34" s="247">
        <v>17</v>
      </c>
      <c r="M34" s="248">
        <v>13</v>
      </c>
      <c r="N34" s="248">
        <v>209</v>
      </c>
      <c r="O34" s="248">
        <v>34</v>
      </c>
      <c r="P34" s="78">
        <f t="shared" si="1"/>
        <v>16.3</v>
      </c>
      <c r="Q34" s="254">
        <v>5</v>
      </c>
      <c r="R34" s="253">
        <v>2</v>
      </c>
      <c r="S34" s="255">
        <v>32</v>
      </c>
      <c r="T34" s="253">
        <v>4</v>
      </c>
      <c r="U34" s="75">
        <f t="shared" si="2"/>
        <v>12.5</v>
      </c>
      <c r="V34" s="200">
        <v>14</v>
      </c>
      <c r="W34" s="248">
        <v>6</v>
      </c>
      <c r="X34" s="79">
        <f t="shared" si="3"/>
        <v>42.9</v>
      </c>
      <c r="Y34" s="248">
        <v>8</v>
      </c>
      <c r="Z34" s="248">
        <v>0</v>
      </c>
      <c r="AA34" s="78">
        <f t="shared" si="4"/>
        <v>0</v>
      </c>
    </row>
    <row r="35" spans="1:27" ht="12.75" customHeight="1">
      <c r="A35" s="127">
        <v>15</v>
      </c>
      <c r="B35" s="128">
        <v>385</v>
      </c>
      <c r="C35" s="129" t="s">
        <v>67</v>
      </c>
      <c r="D35" s="130" t="s">
        <v>90</v>
      </c>
      <c r="E35" s="237"/>
      <c r="F35" s="238"/>
      <c r="G35" s="50"/>
      <c r="H35" s="77"/>
      <c r="I35" s="50"/>
      <c r="J35" s="77"/>
      <c r="K35" s="75" t="str">
        <f t="shared" si="0"/>
        <v> </v>
      </c>
      <c r="L35" s="247">
        <v>9</v>
      </c>
      <c r="M35" s="248">
        <v>5</v>
      </c>
      <c r="N35" s="248">
        <v>147</v>
      </c>
      <c r="O35" s="248">
        <v>34</v>
      </c>
      <c r="P35" s="78">
        <f t="shared" si="1"/>
        <v>23.1</v>
      </c>
      <c r="Q35" s="254">
        <v>6</v>
      </c>
      <c r="R35" s="253">
        <v>0</v>
      </c>
      <c r="S35" s="255">
        <v>41</v>
      </c>
      <c r="T35" s="253">
        <v>0</v>
      </c>
      <c r="U35" s="75">
        <f t="shared" si="2"/>
        <v>0</v>
      </c>
      <c r="V35" s="390">
        <v>45</v>
      </c>
      <c r="W35" s="391">
        <v>1</v>
      </c>
      <c r="X35" s="392">
        <f t="shared" si="3"/>
        <v>2.2</v>
      </c>
      <c r="Y35" s="391">
        <v>31</v>
      </c>
      <c r="Z35" s="391">
        <v>1</v>
      </c>
      <c r="AA35" s="78">
        <f t="shared" si="4"/>
        <v>3.2</v>
      </c>
    </row>
    <row r="36" spans="1:27" ht="12.75" customHeight="1">
      <c r="A36" s="127">
        <v>15</v>
      </c>
      <c r="B36" s="128">
        <v>405</v>
      </c>
      <c r="C36" s="129" t="s">
        <v>67</v>
      </c>
      <c r="D36" s="130" t="s">
        <v>91</v>
      </c>
      <c r="E36" s="237"/>
      <c r="F36" s="238"/>
      <c r="G36" s="50"/>
      <c r="H36" s="77"/>
      <c r="I36" s="50"/>
      <c r="J36" s="77"/>
      <c r="K36" s="75" t="str">
        <f t="shared" si="0"/>
        <v> </v>
      </c>
      <c r="L36" s="247">
        <v>15</v>
      </c>
      <c r="M36" s="248">
        <v>9</v>
      </c>
      <c r="N36" s="248">
        <v>175</v>
      </c>
      <c r="O36" s="248">
        <v>24</v>
      </c>
      <c r="P36" s="78">
        <f t="shared" si="1"/>
        <v>13.7</v>
      </c>
      <c r="Q36" s="254">
        <v>5</v>
      </c>
      <c r="R36" s="253">
        <v>1</v>
      </c>
      <c r="S36" s="255">
        <v>22</v>
      </c>
      <c r="T36" s="253">
        <v>1</v>
      </c>
      <c r="U36" s="75">
        <f t="shared" si="2"/>
        <v>4.5</v>
      </c>
      <c r="V36" s="200">
        <v>8</v>
      </c>
      <c r="W36" s="248">
        <v>0</v>
      </c>
      <c r="X36" s="79">
        <f t="shared" si="3"/>
        <v>0</v>
      </c>
      <c r="Y36" s="248">
        <v>8</v>
      </c>
      <c r="Z36" s="248">
        <v>0</v>
      </c>
      <c r="AA36" s="78">
        <f t="shared" si="4"/>
        <v>0</v>
      </c>
    </row>
    <row r="37" spans="1:27" ht="12.75" customHeight="1">
      <c r="A37" s="127">
        <v>15</v>
      </c>
      <c r="B37" s="128">
        <v>441</v>
      </c>
      <c r="C37" s="129" t="s">
        <v>67</v>
      </c>
      <c r="D37" s="130" t="s">
        <v>92</v>
      </c>
      <c r="E37" s="237"/>
      <c r="F37" s="238"/>
      <c r="G37" s="50"/>
      <c r="H37" s="77"/>
      <c r="I37" s="50"/>
      <c r="J37" s="77"/>
      <c r="K37" s="75" t="str">
        <f t="shared" si="0"/>
        <v> </v>
      </c>
      <c r="L37" s="247">
        <v>9</v>
      </c>
      <c r="M37" s="248">
        <v>4</v>
      </c>
      <c r="N37" s="248">
        <v>94</v>
      </c>
      <c r="O37" s="248">
        <v>15</v>
      </c>
      <c r="P37" s="78">
        <f t="shared" si="1"/>
        <v>16</v>
      </c>
      <c r="Q37" s="254">
        <v>5</v>
      </c>
      <c r="R37" s="253">
        <v>2</v>
      </c>
      <c r="S37" s="255">
        <v>23</v>
      </c>
      <c r="T37" s="253">
        <v>2</v>
      </c>
      <c r="U37" s="75">
        <f t="shared" si="2"/>
        <v>8.7</v>
      </c>
      <c r="V37" s="200">
        <v>7</v>
      </c>
      <c r="W37" s="248">
        <v>0</v>
      </c>
      <c r="X37" s="79">
        <f t="shared" si="3"/>
        <v>0</v>
      </c>
      <c r="Y37" s="248">
        <v>7</v>
      </c>
      <c r="Z37" s="248">
        <v>0</v>
      </c>
      <c r="AA37" s="78">
        <f t="shared" si="4"/>
        <v>0</v>
      </c>
    </row>
    <row r="38" spans="1:27" ht="12.75" customHeight="1">
      <c r="A38" s="127">
        <v>15</v>
      </c>
      <c r="B38" s="128">
        <v>461</v>
      </c>
      <c r="C38" s="129" t="s">
        <v>67</v>
      </c>
      <c r="D38" s="130" t="s">
        <v>93</v>
      </c>
      <c r="E38" s="237"/>
      <c r="F38" s="238"/>
      <c r="G38" s="50"/>
      <c r="H38" s="77"/>
      <c r="I38" s="50"/>
      <c r="J38" s="77"/>
      <c r="K38" s="75" t="str">
        <f t="shared" si="0"/>
        <v> </v>
      </c>
      <c r="L38" s="247">
        <v>17</v>
      </c>
      <c r="M38" s="248">
        <v>12</v>
      </c>
      <c r="N38" s="248">
        <v>167</v>
      </c>
      <c r="O38" s="248">
        <v>40</v>
      </c>
      <c r="P38" s="78">
        <f t="shared" si="1"/>
        <v>24</v>
      </c>
      <c r="Q38" s="254">
        <v>5</v>
      </c>
      <c r="R38" s="253">
        <v>1</v>
      </c>
      <c r="S38" s="255">
        <v>29</v>
      </c>
      <c r="T38" s="253">
        <v>2</v>
      </c>
      <c r="U38" s="75">
        <f t="shared" si="2"/>
        <v>6.9</v>
      </c>
      <c r="V38" s="200">
        <v>29</v>
      </c>
      <c r="W38" s="248">
        <v>2</v>
      </c>
      <c r="X38" s="79">
        <f t="shared" si="3"/>
        <v>6.9</v>
      </c>
      <c r="Y38" s="248">
        <v>29</v>
      </c>
      <c r="Z38" s="248">
        <v>2</v>
      </c>
      <c r="AA38" s="78">
        <f t="shared" si="4"/>
        <v>6.9</v>
      </c>
    </row>
    <row r="39" spans="1:27" ht="12.75" customHeight="1">
      <c r="A39" s="127">
        <v>15</v>
      </c>
      <c r="B39" s="128">
        <v>482</v>
      </c>
      <c r="C39" s="129" t="s">
        <v>67</v>
      </c>
      <c r="D39" s="130" t="s">
        <v>94</v>
      </c>
      <c r="E39" s="237"/>
      <c r="F39" s="238"/>
      <c r="G39" s="50"/>
      <c r="H39" s="77"/>
      <c r="I39" s="50"/>
      <c r="J39" s="77"/>
      <c r="K39" s="75" t="str">
        <f t="shared" si="0"/>
        <v> </v>
      </c>
      <c r="L39" s="247">
        <v>11</v>
      </c>
      <c r="M39" s="248">
        <v>9</v>
      </c>
      <c r="N39" s="248">
        <v>155</v>
      </c>
      <c r="O39" s="248">
        <v>24</v>
      </c>
      <c r="P39" s="78">
        <f t="shared" si="1"/>
        <v>15.5</v>
      </c>
      <c r="Q39" s="254">
        <v>6</v>
      </c>
      <c r="R39" s="253">
        <v>3</v>
      </c>
      <c r="S39" s="255">
        <v>33</v>
      </c>
      <c r="T39" s="253">
        <v>5</v>
      </c>
      <c r="U39" s="75">
        <f t="shared" si="2"/>
        <v>15.2</v>
      </c>
      <c r="V39" s="200">
        <v>95</v>
      </c>
      <c r="W39" s="248">
        <v>18</v>
      </c>
      <c r="X39" s="79">
        <f>IF(V39=""," ",ROUND(W39/V39*100,1))</f>
        <v>18.9</v>
      </c>
      <c r="Y39" s="248">
        <v>8</v>
      </c>
      <c r="Z39" s="248">
        <v>0</v>
      </c>
      <c r="AA39" s="78">
        <f t="shared" si="4"/>
        <v>0</v>
      </c>
    </row>
    <row r="40" spans="1:27" ht="12.75" customHeight="1">
      <c r="A40" s="127">
        <v>15</v>
      </c>
      <c r="B40" s="128">
        <v>504</v>
      </c>
      <c r="C40" s="129" t="s">
        <v>67</v>
      </c>
      <c r="D40" s="130" t="s">
        <v>95</v>
      </c>
      <c r="E40" s="237"/>
      <c r="F40" s="238"/>
      <c r="G40" s="50"/>
      <c r="H40" s="77"/>
      <c r="I40" s="50"/>
      <c r="J40" s="77"/>
      <c r="K40" s="75" t="str">
        <f t="shared" si="0"/>
        <v> </v>
      </c>
      <c r="L40" s="247">
        <v>7</v>
      </c>
      <c r="M40" s="248">
        <v>4</v>
      </c>
      <c r="N40" s="248">
        <v>86</v>
      </c>
      <c r="O40" s="248">
        <v>10</v>
      </c>
      <c r="P40" s="78">
        <f t="shared" si="1"/>
        <v>11.6</v>
      </c>
      <c r="Q40" s="254">
        <v>5</v>
      </c>
      <c r="R40" s="253">
        <v>2</v>
      </c>
      <c r="S40" s="255">
        <v>27</v>
      </c>
      <c r="T40" s="253">
        <v>4</v>
      </c>
      <c r="U40" s="75">
        <f t="shared" si="2"/>
        <v>14.8</v>
      </c>
      <c r="V40" s="200">
        <v>14</v>
      </c>
      <c r="W40" s="248">
        <v>0</v>
      </c>
      <c r="X40" s="79">
        <f>IF(V40=""," ",ROUND(W40/V40*100,1))</f>
        <v>0</v>
      </c>
      <c r="Y40" s="248">
        <v>14</v>
      </c>
      <c r="Z40" s="248">
        <v>0</v>
      </c>
      <c r="AA40" s="78">
        <f t="shared" si="4"/>
        <v>0</v>
      </c>
    </row>
    <row r="41" spans="1:27" ht="12.75" customHeight="1">
      <c r="A41" s="127">
        <v>15</v>
      </c>
      <c r="B41" s="128">
        <v>581</v>
      </c>
      <c r="C41" s="129" t="s">
        <v>67</v>
      </c>
      <c r="D41" s="130" t="s">
        <v>96</v>
      </c>
      <c r="E41" s="236">
        <v>30</v>
      </c>
      <c r="F41" s="235" t="s">
        <v>158</v>
      </c>
      <c r="G41" s="161">
        <v>19</v>
      </c>
      <c r="H41" s="77">
        <v>13</v>
      </c>
      <c r="I41" s="161">
        <v>221</v>
      </c>
      <c r="J41" s="77">
        <v>41</v>
      </c>
      <c r="K41" s="75">
        <f t="shared" si="0"/>
        <v>18.6</v>
      </c>
      <c r="L41" s="247">
        <v>13</v>
      </c>
      <c r="M41" s="248">
        <v>11</v>
      </c>
      <c r="N41" s="248">
        <v>195</v>
      </c>
      <c r="O41" s="248">
        <v>38</v>
      </c>
      <c r="P41" s="78">
        <f>IF(L41=""," ",ROUND(O41/N41*100,1))</f>
        <v>19.5</v>
      </c>
      <c r="Q41" s="254">
        <v>5</v>
      </c>
      <c r="R41" s="253">
        <v>1</v>
      </c>
      <c r="S41" s="255">
        <v>23</v>
      </c>
      <c r="T41" s="253">
        <v>1</v>
      </c>
      <c r="U41" s="75">
        <f t="shared" si="2"/>
        <v>4.3</v>
      </c>
      <c r="V41" s="200">
        <v>9</v>
      </c>
      <c r="W41" s="248">
        <v>0</v>
      </c>
      <c r="X41" s="79">
        <f>IF(V41=""," ",ROUND(W41/V41*100,1))</f>
        <v>0</v>
      </c>
      <c r="Y41" s="248">
        <v>8</v>
      </c>
      <c r="Z41" s="248">
        <v>0</v>
      </c>
      <c r="AA41" s="78">
        <f t="shared" si="4"/>
        <v>0</v>
      </c>
    </row>
    <row r="42" spans="1:27" ht="12.75" customHeight="1" thickBot="1">
      <c r="A42" s="131">
        <v>15</v>
      </c>
      <c r="B42" s="132">
        <v>586</v>
      </c>
      <c r="C42" s="133" t="s">
        <v>67</v>
      </c>
      <c r="D42" s="134" t="s">
        <v>97</v>
      </c>
      <c r="E42" s="240"/>
      <c r="F42" s="241"/>
      <c r="G42" s="53"/>
      <c r="H42" s="77"/>
      <c r="I42" s="81"/>
      <c r="J42" s="77"/>
      <c r="K42" s="75" t="str">
        <f t="shared" si="0"/>
        <v> </v>
      </c>
      <c r="L42" s="249">
        <v>4</v>
      </c>
      <c r="M42" s="248">
        <v>3</v>
      </c>
      <c r="N42" s="250">
        <v>26</v>
      </c>
      <c r="O42" s="248">
        <v>6</v>
      </c>
      <c r="P42" s="78">
        <f>IF(L42=""," ",ROUND(O42/N42*100,1))</f>
        <v>23.1</v>
      </c>
      <c r="Q42" s="254">
        <v>5</v>
      </c>
      <c r="R42" s="253">
        <v>1</v>
      </c>
      <c r="S42" s="255">
        <v>18</v>
      </c>
      <c r="T42" s="253">
        <v>2</v>
      </c>
      <c r="U42" s="75">
        <f>IF(Q42=""," ",ROUND(T42/S42*100,1))</f>
        <v>11.1</v>
      </c>
      <c r="V42" s="257">
        <v>3</v>
      </c>
      <c r="W42" s="248">
        <v>1</v>
      </c>
      <c r="X42" s="79">
        <f>IF(V42=""," ",ROUND(W42/V42*100,1))</f>
        <v>33.3</v>
      </c>
      <c r="Y42" s="259">
        <v>3</v>
      </c>
      <c r="Z42" s="248">
        <v>1</v>
      </c>
      <c r="AA42" s="78">
        <f t="shared" si="4"/>
        <v>33.3</v>
      </c>
    </row>
    <row r="43" spans="1:27" ht="15.75" customHeight="1" thickBot="1">
      <c r="A43" s="83"/>
      <c r="B43" s="84"/>
      <c r="C43" s="85"/>
      <c r="D43" s="86" t="s">
        <v>13</v>
      </c>
      <c r="E43" s="36"/>
      <c r="F43" s="67"/>
      <c r="G43" s="67"/>
      <c r="H43" s="67"/>
      <c r="I43" s="67"/>
      <c r="J43" s="67"/>
      <c r="K43" s="116"/>
      <c r="L43" s="87">
        <f>SUM(L12:L42)</f>
        <v>778</v>
      </c>
      <c r="M43" s="87">
        <f>SUM(M12:M42)</f>
        <v>627</v>
      </c>
      <c r="N43" s="87">
        <f>SUM(N12:N42)</f>
        <v>11946</v>
      </c>
      <c r="O43" s="87">
        <f>SUM(O12:O42)</f>
        <v>2852</v>
      </c>
      <c r="P43" s="108">
        <f>IF(L43=" "," ",ROUND(O43/N43*100,1))</f>
        <v>23.9</v>
      </c>
      <c r="Q43" s="87">
        <f>SUM(Q12:Q42)</f>
        <v>169</v>
      </c>
      <c r="R43" s="87">
        <f>SUM(R12:R42)</f>
        <v>78</v>
      </c>
      <c r="S43" s="87">
        <f>SUM(S12:S42)</f>
        <v>1489</v>
      </c>
      <c r="T43" s="87">
        <f>SUM(T12:T42)</f>
        <v>133</v>
      </c>
      <c r="U43" s="108">
        <f>IF(Q43=""," ",ROUND(T43/S43*100,1))</f>
        <v>8.9</v>
      </c>
      <c r="V43" s="88"/>
      <c r="W43" s="117"/>
      <c r="X43" s="112"/>
      <c r="Y43" s="117"/>
      <c r="Z43" s="117"/>
      <c r="AA43" s="118"/>
    </row>
    <row r="44" spans="1:27" ht="12.75" customHeight="1">
      <c r="A44" s="407"/>
      <c r="B44" s="408"/>
      <c r="C44" s="409"/>
      <c r="D44" s="410" t="s">
        <v>159</v>
      </c>
      <c r="E44" s="411"/>
      <c r="F44" s="412"/>
      <c r="G44" s="412"/>
      <c r="H44" s="412"/>
      <c r="I44" s="412"/>
      <c r="J44" s="412"/>
      <c r="K44" s="413"/>
      <c r="L44" s="414">
        <v>2</v>
      </c>
      <c r="M44" s="415">
        <v>2</v>
      </c>
      <c r="N44" s="415">
        <v>211</v>
      </c>
      <c r="O44" s="415">
        <v>70</v>
      </c>
      <c r="P44" s="94">
        <f aca="true" t="shared" si="5" ref="P44:P55">IF(L44=""," ",ROUND(O44/N44*100,1))</f>
        <v>33.2</v>
      </c>
      <c r="Q44" s="416"/>
      <c r="R44" s="417"/>
      <c r="S44" s="417"/>
      <c r="T44" s="417"/>
      <c r="U44" s="94" t="str">
        <f>IF(Q44=""," ",ROUND(T44/S44*100,1))</f>
        <v> </v>
      </c>
      <c r="V44" s="418"/>
      <c r="W44" s="412"/>
      <c r="X44" s="419"/>
      <c r="Y44" s="412"/>
      <c r="Z44" s="412"/>
      <c r="AA44" s="420"/>
    </row>
    <row r="45" spans="1:27" ht="12.75" customHeight="1">
      <c r="A45" s="89"/>
      <c r="B45" s="90"/>
      <c r="C45" s="91"/>
      <c r="D45" s="262" t="s">
        <v>160</v>
      </c>
      <c r="E45" s="92"/>
      <c r="F45" s="93"/>
      <c r="G45" s="93"/>
      <c r="H45" s="93"/>
      <c r="I45" s="93"/>
      <c r="J45" s="93"/>
      <c r="K45" s="113"/>
      <c r="L45" s="82">
        <v>6</v>
      </c>
      <c r="M45" s="77">
        <v>4</v>
      </c>
      <c r="N45" s="81">
        <v>106</v>
      </c>
      <c r="O45" s="77">
        <v>39</v>
      </c>
      <c r="P45" s="153">
        <f t="shared" si="5"/>
        <v>36.8</v>
      </c>
      <c r="Q45" s="51"/>
      <c r="R45" s="50"/>
      <c r="S45" s="53"/>
      <c r="T45" s="50"/>
      <c r="U45" s="153"/>
      <c r="V45" s="95"/>
      <c r="W45" s="93"/>
      <c r="X45" s="109"/>
      <c r="Y45" s="93"/>
      <c r="Z45" s="93"/>
      <c r="AA45" s="119"/>
    </row>
    <row r="46" spans="1:27" ht="12.75" customHeight="1">
      <c r="A46" s="89"/>
      <c r="B46" s="90"/>
      <c r="C46" s="91"/>
      <c r="D46" s="262" t="s">
        <v>161</v>
      </c>
      <c r="E46" s="92"/>
      <c r="F46" s="93"/>
      <c r="G46" s="93"/>
      <c r="H46" s="93"/>
      <c r="I46" s="93"/>
      <c r="J46" s="93"/>
      <c r="K46" s="113"/>
      <c r="L46" s="82">
        <v>2</v>
      </c>
      <c r="M46" s="77">
        <v>2</v>
      </c>
      <c r="N46" s="81">
        <v>81</v>
      </c>
      <c r="O46" s="77">
        <v>32</v>
      </c>
      <c r="P46" s="153">
        <f t="shared" si="5"/>
        <v>39.5</v>
      </c>
      <c r="Q46" s="51"/>
      <c r="R46" s="50"/>
      <c r="S46" s="53"/>
      <c r="T46" s="50"/>
      <c r="U46" s="153"/>
      <c r="V46" s="95"/>
      <c r="W46" s="93"/>
      <c r="X46" s="109"/>
      <c r="Y46" s="93"/>
      <c r="Z46" s="93"/>
      <c r="AA46" s="119"/>
    </row>
    <row r="47" spans="1:27" ht="12.75" customHeight="1">
      <c r="A47" s="89"/>
      <c r="B47" s="90"/>
      <c r="C47" s="91"/>
      <c r="D47" s="262" t="s">
        <v>162</v>
      </c>
      <c r="E47" s="92"/>
      <c r="F47" s="93"/>
      <c r="G47" s="93"/>
      <c r="H47" s="93"/>
      <c r="I47" s="93"/>
      <c r="J47" s="93"/>
      <c r="K47" s="113"/>
      <c r="L47" s="82">
        <v>2</v>
      </c>
      <c r="M47" s="77">
        <v>2</v>
      </c>
      <c r="N47" s="81">
        <v>52</v>
      </c>
      <c r="O47" s="77">
        <v>16</v>
      </c>
      <c r="P47" s="153">
        <f t="shared" si="5"/>
        <v>30.8</v>
      </c>
      <c r="Q47" s="51"/>
      <c r="R47" s="50"/>
      <c r="S47" s="53"/>
      <c r="T47" s="50"/>
      <c r="U47" s="153"/>
      <c r="V47" s="95"/>
      <c r="W47" s="93"/>
      <c r="X47" s="109"/>
      <c r="Y47" s="93"/>
      <c r="Z47" s="93"/>
      <c r="AA47" s="119"/>
    </row>
    <row r="48" spans="1:27" ht="12.75" customHeight="1">
      <c r="A48" s="89"/>
      <c r="B48" s="90"/>
      <c r="C48" s="91"/>
      <c r="D48" s="262" t="s">
        <v>163</v>
      </c>
      <c r="E48" s="92"/>
      <c r="F48" s="93"/>
      <c r="G48" s="93"/>
      <c r="H48" s="93"/>
      <c r="I48" s="93"/>
      <c r="J48" s="93"/>
      <c r="K48" s="113"/>
      <c r="L48" s="82">
        <v>2</v>
      </c>
      <c r="M48" s="77">
        <v>2</v>
      </c>
      <c r="N48" s="81">
        <v>140</v>
      </c>
      <c r="O48" s="77">
        <v>24</v>
      </c>
      <c r="P48" s="153">
        <f t="shared" si="5"/>
        <v>17.1</v>
      </c>
      <c r="Q48" s="51"/>
      <c r="R48" s="50"/>
      <c r="S48" s="53"/>
      <c r="T48" s="50"/>
      <c r="U48" s="153"/>
      <c r="V48" s="95"/>
      <c r="W48" s="93"/>
      <c r="X48" s="109"/>
      <c r="Y48" s="93"/>
      <c r="Z48" s="93"/>
      <c r="AA48" s="119"/>
    </row>
    <row r="49" spans="1:27" ht="12.75" customHeight="1">
      <c r="A49" s="89"/>
      <c r="B49" s="90"/>
      <c r="C49" s="91"/>
      <c r="D49" s="262" t="s">
        <v>164</v>
      </c>
      <c r="E49" s="92"/>
      <c r="F49" s="93"/>
      <c r="G49" s="93"/>
      <c r="H49" s="93"/>
      <c r="I49" s="93"/>
      <c r="J49" s="93"/>
      <c r="K49" s="113"/>
      <c r="L49" s="82">
        <v>3</v>
      </c>
      <c r="M49" s="77">
        <v>3</v>
      </c>
      <c r="N49" s="81">
        <v>61</v>
      </c>
      <c r="O49" s="77">
        <v>22</v>
      </c>
      <c r="P49" s="153">
        <f t="shared" si="5"/>
        <v>36.1</v>
      </c>
      <c r="Q49" s="51"/>
      <c r="R49" s="50"/>
      <c r="S49" s="53"/>
      <c r="T49" s="50"/>
      <c r="U49" s="153"/>
      <c r="V49" s="95"/>
      <c r="W49" s="93"/>
      <c r="X49" s="109"/>
      <c r="Y49" s="93"/>
      <c r="Z49" s="93"/>
      <c r="AA49" s="119"/>
    </row>
    <row r="50" spans="1:27" ht="12.75" customHeight="1">
      <c r="A50" s="89"/>
      <c r="B50" s="90"/>
      <c r="C50" s="91"/>
      <c r="D50" s="262" t="s">
        <v>165</v>
      </c>
      <c r="E50" s="92"/>
      <c r="F50" s="93"/>
      <c r="G50" s="93"/>
      <c r="H50" s="93"/>
      <c r="I50" s="93"/>
      <c r="J50" s="93"/>
      <c r="K50" s="113"/>
      <c r="L50" s="82">
        <v>2</v>
      </c>
      <c r="M50" s="77">
        <v>1</v>
      </c>
      <c r="N50" s="81">
        <v>77</v>
      </c>
      <c r="O50" s="77">
        <v>29</v>
      </c>
      <c r="P50" s="153">
        <f t="shared" si="5"/>
        <v>37.7</v>
      </c>
      <c r="Q50" s="51"/>
      <c r="R50" s="50"/>
      <c r="S50" s="53"/>
      <c r="T50" s="50"/>
      <c r="U50" s="153"/>
      <c r="V50" s="95"/>
      <c r="W50" s="93"/>
      <c r="X50" s="109"/>
      <c r="Y50" s="93"/>
      <c r="Z50" s="93"/>
      <c r="AA50" s="119"/>
    </row>
    <row r="51" spans="1:27" ht="12.75" customHeight="1">
      <c r="A51" s="89"/>
      <c r="B51" s="90"/>
      <c r="C51" s="91"/>
      <c r="D51" s="136" t="s">
        <v>166</v>
      </c>
      <c r="E51" s="92"/>
      <c r="F51" s="93"/>
      <c r="G51" s="93"/>
      <c r="H51" s="93"/>
      <c r="I51" s="93"/>
      <c r="J51" s="93"/>
      <c r="K51" s="113"/>
      <c r="L51" s="82">
        <v>2</v>
      </c>
      <c r="M51" s="77">
        <v>1</v>
      </c>
      <c r="N51" s="81">
        <v>54</v>
      </c>
      <c r="O51" s="77">
        <v>25</v>
      </c>
      <c r="P51" s="78">
        <f t="shared" si="5"/>
        <v>46.3</v>
      </c>
      <c r="Q51" s="51"/>
      <c r="R51" s="50"/>
      <c r="S51" s="53"/>
      <c r="T51" s="50"/>
      <c r="U51" s="153"/>
      <c r="V51" s="95"/>
      <c r="W51" s="93"/>
      <c r="X51" s="109"/>
      <c r="Y51" s="93"/>
      <c r="Z51" s="93"/>
      <c r="AA51" s="119"/>
    </row>
    <row r="52" spans="1:27" ht="12.75" customHeight="1">
      <c r="A52" s="89"/>
      <c r="B52" s="90"/>
      <c r="C52" s="91"/>
      <c r="D52" s="136" t="s">
        <v>167</v>
      </c>
      <c r="E52" s="92"/>
      <c r="F52" s="93"/>
      <c r="G52" s="93"/>
      <c r="H52" s="93"/>
      <c r="I52" s="93"/>
      <c r="J52" s="93"/>
      <c r="K52" s="113"/>
      <c r="L52" s="82">
        <v>1</v>
      </c>
      <c r="M52" s="77">
        <v>1</v>
      </c>
      <c r="N52" s="81">
        <v>8</v>
      </c>
      <c r="O52" s="77">
        <v>4</v>
      </c>
      <c r="P52" s="78">
        <f t="shared" si="5"/>
        <v>50</v>
      </c>
      <c r="Q52" s="51"/>
      <c r="R52" s="50"/>
      <c r="S52" s="53"/>
      <c r="T52" s="50"/>
      <c r="U52" s="153"/>
      <c r="V52" s="95"/>
      <c r="W52" s="93"/>
      <c r="X52" s="109"/>
      <c r="Y52" s="93"/>
      <c r="Z52" s="93"/>
      <c r="AA52" s="119"/>
    </row>
    <row r="53" spans="1:27" ht="12.75" customHeight="1">
      <c r="A53" s="89"/>
      <c r="B53" s="90"/>
      <c r="C53" s="91"/>
      <c r="D53" s="136" t="s">
        <v>168</v>
      </c>
      <c r="E53" s="92"/>
      <c r="F53" s="93"/>
      <c r="G53" s="93"/>
      <c r="H53" s="93"/>
      <c r="I53" s="93"/>
      <c r="J53" s="93"/>
      <c r="K53" s="113"/>
      <c r="L53" s="82">
        <v>1</v>
      </c>
      <c r="M53" s="77">
        <v>1</v>
      </c>
      <c r="N53" s="81">
        <v>47</v>
      </c>
      <c r="O53" s="77">
        <v>25</v>
      </c>
      <c r="P53" s="78">
        <f t="shared" si="5"/>
        <v>53.2</v>
      </c>
      <c r="Q53" s="51"/>
      <c r="R53" s="50"/>
      <c r="S53" s="53"/>
      <c r="T53" s="50"/>
      <c r="U53" s="153"/>
      <c r="V53" s="95"/>
      <c r="W53" s="93"/>
      <c r="X53" s="109"/>
      <c r="Y53" s="93"/>
      <c r="Z53" s="93"/>
      <c r="AA53" s="119"/>
    </row>
    <row r="54" spans="1:27" ht="12.75" customHeight="1">
      <c r="A54" s="45"/>
      <c r="B54" s="76"/>
      <c r="C54" s="46"/>
      <c r="D54" s="136" t="s">
        <v>169</v>
      </c>
      <c r="E54" s="96"/>
      <c r="F54" s="97"/>
      <c r="G54" s="97"/>
      <c r="H54" s="97"/>
      <c r="I54" s="97"/>
      <c r="J54" s="97"/>
      <c r="K54" s="114"/>
      <c r="L54" s="82">
        <v>1</v>
      </c>
      <c r="M54" s="77">
        <v>1</v>
      </c>
      <c r="N54" s="81">
        <v>84</v>
      </c>
      <c r="O54" s="77">
        <v>19</v>
      </c>
      <c r="P54" s="78">
        <f t="shared" si="5"/>
        <v>22.6</v>
      </c>
      <c r="Q54" s="51"/>
      <c r="R54" s="50"/>
      <c r="S54" s="53"/>
      <c r="T54" s="50"/>
      <c r="U54" s="78" t="str">
        <f>IF(Q54=""," ",ROUND(T54/S54*100,1))</f>
        <v> </v>
      </c>
      <c r="V54" s="98"/>
      <c r="W54" s="97"/>
      <c r="X54" s="110"/>
      <c r="Y54" s="97"/>
      <c r="Z54" s="97"/>
      <c r="AA54" s="120"/>
    </row>
    <row r="55" spans="1:27" ht="12.75" customHeight="1" thickBot="1">
      <c r="A55" s="99"/>
      <c r="B55" s="100"/>
      <c r="C55" s="101"/>
      <c r="D55" s="263" t="s">
        <v>170</v>
      </c>
      <c r="E55" s="102"/>
      <c r="F55" s="103"/>
      <c r="G55" s="103"/>
      <c r="H55" s="103"/>
      <c r="I55" s="103"/>
      <c r="J55" s="103"/>
      <c r="K55" s="115"/>
      <c r="L55" s="82">
        <v>1</v>
      </c>
      <c r="M55" s="77">
        <v>1</v>
      </c>
      <c r="N55" s="81">
        <v>3</v>
      </c>
      <c r="O55" s="77">
        <v>2</v>
      </c>
      <c r="P55" s="104">
        <f t="shared" si="5"/>
        <v>66.7</v>
      </c>
      <c r="Q55" s="51"/>
      <c r="R55" s="50"/>
      <c r="S55" s="53"/>
      <c r="T55" s="50"/>
      <c r="U55" s="104" t="str">
        <f>IF(Q55=""," ",ROUND(T55/S55*100,1))</f>
        <v> </v>
      </c>
      <c r="V55" s="105"/>
      <c r="W55" s="103"/>
      <c r="X55" s="111"/>
      <c r="Y55" s="103"/>
      <c r="Z55" s="103"/>
      <c r="AA55" s="121"/>
    </row>
    <row r="56" spans="1:27" ht="18" customHeight="1" thickBot="1">
      <c r="A56" s="83"/>
      <c r="B56" s="84"/>
      <c r="C56" s="348" t="s">
        <v>12</v>
      </c>
      <c r="D56" s="359"/>
      <c r="E56" s="36"/>
      <c r="F56" s="67"/>
      <c r="G56" s="67"/>
      <c r="H56" s="67"/>
      <c r="I56" s="67"/>
      <c r="J56" s="67"/>
      <c r="K56" s="116"/>
      <c r="L56" s="106">
        <f>SUM(L44:L55)</f>
        <v>25</v>
      </c>
      <c r="M56" s="106">
        <f>SUM(M44:M55)</f>
        <v>21</v>
      </c>
      <c r="N56" s="106">
        <f>SUM(N44:N55)</f>
        <v>924</v>
      </c>
      <c r="O56" s="106">
        <f>SUM(O44:O55)</f>
        <v>307</v>
      </c>
      <c r="P56" s="108">
        <f>IF(L56=0,"",ROUND(O56/N56*100,1))</f>
        <v>33.2</v>
      </c>
      <c r="Q56" s="106">
        <f>SUM(Q44:Q55)</f>
        <v>0</v>
      </c>
      <c r="R56" s="106">
        <f>SUM(R44:R55)</f>
        <v>0</v>
      </c>
      <c r="S56" s="106">
        <f>SUM(S44:S55)</f>
        <v>0</v>
      </c>
      <c r="T56" s="106">
        <f>SUM(T44:T55)</f>
        <v>0</v>
      </c>
      <c r="U56" s="108" t="str">
        <f>IF(Q56=0," ",ROUND(T56/S56*100,1))</f>
        <v> </v>
      </c>
      <c r="V56" s="88"/>
      <c r="W56" s="67"/>
      <c r="X56" s="112"/>
      <c r="Y56" s="67"/>
      <c r="Z56" s="67"/>
      <c r="AA56" s="122"/>
    </row>
    <row r="57" spans="1:27" ht="18" customHeight="1" thickBot="1">
      <c r="A57" s="83"/>
      <c r="B57" s="107"/>
      <c r="C57" s="348" t="s">
        <v>4</v>
      </c>
      <c r="D57" s="349"/>
      <c r="E57" s="36"/>
      <c r="F57" s="67"/>
      <c r="G57" s="70">
        <f>SUM(G12:G42)</f>
        <v>933</v>
      </c>
      <c r="H57" s="70">
        <f>SUM(H12:H42)</f>
        <v>776</v>
      </c>
      <c r="I57" s="70">
        <f>SUM(I12:I42)</f>
        <v>14439</v>
      </c>
      <c r="J57" s="70">
        <f>SUM(J12:J42)</f>
        <v>4136</v>
      </c>
      <c r="K57" s="108">
        <f>IF(G57=" "," ",ROUND(J57/I57*100,1))</f>
        <v>28.6</v>
      </c>
      <c r="L57" s="71">
        <f>L43+L56</f>
        <v>803</v>
      </c>
      <c r="M57" s="70">
        <f>M43+M56</f>
        <v>648</v>
      </c>
      <c r="N57" s="70">
        <f>N43+N56</f>
        <v>12870</v>
      </c>
      <c r="O57" s="70">
        <f>O43+O56</f>
        <v>3159</v>
      </c>
      <c r="P57" s="108">
        <f>IF(L57=""," ",ROUND(O57/N57*100,1))</f>
        <v>24.5</v>
      </c>
      <c r="Q57" s="71">
        <f>Q43+Q56</f>
        <v>169</v>
      </c>
      <c r="R57" s="70">
        <f>R43+R56</f>
        <v>78</v>
      </c>
      <c r="S57" s="70">
        <f>S43+S56</f>
        <v>1489</v>
      </c>
      <c r="T57" s="70">
        <f>T43+T56</f>
        <v>133</v>
      </c>
      <c r="U57" s="108">
        <f>IF(Q57=""," ",ROUND(T57/S57*100,1))</f>
        <v>8.9</v>
      </c>
      <c r="V57" s="69">
        <f>SUM(V12:V42)</f>
        <v>2051</v>
      </c>
      <c r="W57" s="70">
        <f>SUM(W12:W42)</f>
        <v>139</v>
      </c>
      <c r="X57" s="123">
        <f>IF(V57=""," ",ROUND(W57/V57*100,1))</f>
        <v>6.8</v>
      </c>
      <c r="Y57" s="70">
        <f>SUM(Y12:Y42)</f>
        <v>1652</v>
      </c>
      <c r="Z57" s="70">
        <f>SUM(Z12:Z42)</f>
        <v>79</v>
      </c>
      <c r="AA57" s="108">
        <f>IF(Y57=0," ",ROUND(Z57/Y57*100,1))</f>
        <v>4.8</v>
      </c>
    </row>
  </sheetData>
  <sheetProtection/>
  <mergeCells count="42">
    <mergeCell ref="M10:M11"/>
    <mergeCell ref="O10:O11"/>
    <mergeCell ref="R10:R11"/>
    <mergeCell ref="T10:T11"/>
    <mergeCell ref="V6:X6"/>
    <mergeCell ref="Q7:U7"/>
    <mergeCell ref="V7:AA7"/>
    <mergeCell ref="AA9:AA11"/>
    <mergeCell ref="W10:W11"/>
    <mergeCell ref="Y8:AA8"/>
    <mergeCell ref="V8:V11"/>
    <mergeCell ref="U9:U11"/>
    <mergeCell ref="X9:X11"/>
    <mergeCell ref="Y9:Y11"/>
    <mergeCell ref="L6:N6"/>
    <mergeCell ref="L7:P7"/>
    <mergeCell ref="E6:F6"/>
    <mergeCell ref="S8:S11"/>
    <mergeCell ref="Q8:Q11"/>
    <mergeCell ref="N8:N11"/>
    <mergeCell ref="L8:L11"/>
    <mergeCell ref="K9:K11"/>
    <mergeCell ref="P9:P11"/>
    <mergeCell ref="Q6:S6"/>
    <mergeCell ref="A7:A11"/>
    <mergeCell ref="C7:C11"/>
    <mergeCell ref="D7:D11"/>
    <mergeCell ref="B7:B11"/>
    <mergeCell ref="C57:D57"/>
    <mergeCell ref="E7:K7"/>
    <mergeCell ref="I8:I11"/>
    <mergeCell ref="E8:E11"/>
    <mergeCell ref="G8:G11"/>
    <mergeCell ref="F8:F11"/>
    <mergeCell ref="C56:D56"/>
    <mergeCell ref="H10:H11"/>
    <mergeCell ref="J10:J11"/>
    <mergeCell ref="Y2:AA2"/>
    <mergeCell ref="E4:F4"/>
    <mergeCell ref="H4:J4"/>
    <mergeCell ref="L4:N4"/>
    <mergeCell ref="P4:T4"/>
  </mergeCells>
  <conditionalFormatting sqref="T44:T55 R44:R55 Z35 Z19:Z22 Z25:Z26 Z38 Z42 Z32 O44:O55 M44:M55 M13:M42 J13:J42 H13:H42 T13:T42 R13:R42 Z13:Z16 W13:W42 O13:O42">
    <cfRule type="cellIs" priority="1" dxfId="0" operator="lessThanOrEqual" stopIfTrue="1">
      <formula>G13</formula>
    </cfRule>
    <cfRule type="cellIs" priority="2" dxfId="1" operator="greaterThan" stopIfTrue="1">
      <formula>G13</formula>
    </cfRule>
  </conditionalFormatting>
  <conditionalFormatting sqref="Y18:Y22 Y24:Y34 Y36:Y41 Y13:Y16">
    <cfRule type="cellIs" priority="3" dxfId="0" operator="lessThanOrEqual" stopIfTrue="1">
      <formula>V13</formula>
    </cfRule>
    <cfRule type="cellIs" priority="4" dxfId="1" operator="greaterThan" stopIfTrue="1">
      <formula>V13</formula>
    </cfRule>
  </conditionalFormatting>
  <conditionalFormatting sqref="Z17:Z18 Z23:Z24 Z39 Z27:Z29 Z41 Z31 Z33:Z34 Z36:Z37">
    <cfRule type="cellIs" priority="5" dxfId="0" operator="lessThanOrEqual" stopIfTrue="1">
      <formula>Z16</formula>
    </cfRule>
    <cfRule type="cellIs" priority="6" dxfId="1" operator="greaterThan" stopIfTrue="1">
      <formula>Z16</formula>
    </cfRule>
  </conditionalFormatting>
  <conditionalFormatting sqref="Z30">
    <cfRule type="cellIs" priority="7" dxfId="0" operator="lessThanOrEqual" stopIfTrue="1">
      <formula>Z27</formula>
    </cfRule>
    <cfRule type="cellIs" priority="8" dxfId="1" operator="greaterThan" stopIfTrue="1">
      <formula>Z27</formula>
    </cfRule>
  </conditionalFormatting>
  <conditionalFormatting sqref="Z40">
    <cfRule type="cellIs" priority="9" dxfId="0" operator="lessThanOrEqual" stopIfTrue="1">
      <formula>#REF!</formula>
    </cfRule>
    <cfRule type="cellIs" priority="10" dxfId="1" operator="greaterThan" stopIfTrue="1">
      <formula>#REF!</formula>
    </cfRule>
  </conditionalFormatting>
  <printOptions/>
  <pageMargins left="0.5905511811023623" right="0.5905511811023623" top="0.5905511811023623" bottom="0.7874015748031497" header="0.31496062992125984" footer="0.31496062992125984"/>
  <pageSetup fitToHeight="0" horizontalDpi="600" verticalDpi="600" orientation="landscape" paperSize="9" scale="85" r:id="rId1"/>
  <headerFooter alignWithMargins="0">
    <oddFooter>&amp;R新潟県４－４
</oddFooter>
  </headerFooter>
  <ignoredErrors>
    <ignoredError sqref="U57 U43" evalError="1"/>
    <ignoredError sqref="X57 P57 P43" evalError="1" formula="1"/>
    <ignoredError sqref="U56 P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2009-12-18T11:26:50Z</cp:lastPrinted>
  <dcterms:created xsi:type="dcterms:W3CDTF">2002-01-07T10:53:07Z</dcterms:created>
  <dcterms:modified xsi:type="dcterms:W3CDTF">2009-12-18T11:27:24Z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85636882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1540560730</vt:i4>
  </property>
  <property fmtid="{D5CDD505-2E9C-101B-9397-08002B2CF9AE}" pid="7" name="_ReviewingToolsShownOnce">
    <vt:lpwstr/>
  </property>
</Properties>
</file>