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1"/>
  </bookViews>
  <sheets>
    <sheet name="茨城県４－１" sheetId="1" r:id="rId1"/>
    <sheet name="茨城県４－２ " sheetId="2" r:id="rId2"/>
    <sheet name="茨城県４－３ " sheetId="3" r:id="rId3"/>
    <sheet name="茨城県４－４ " sheetId="4" r:id="rId4"/>
  </sheets>
  <definedNames>
    <definedName name="_xlnm.Print_Titles" localSheetId="0">'茨城県４－１'!$4:$7</definedName>
    <definedName name="_xlnm.Print_Titles" localSheetId="1">'茨城県４－２ '!$4:$7</definedName>
    <definedName name="_xlnm.Print_Titles" localSheetId="2">'茨城県４－３ '!$4:$7</definedName>
    <definedName name="_xlnm.Print_Titles" localSheetId="3">'茨城県４－４ 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<sst xmlns="http://schemas.openxmlformats.org/spreadsheetml/2006/main" count="731" uniqueCount="312">
  <si>
    <t>総委員数</t>
  </si>
  <si>
    <t>審議会等数</t>
  </si>
  <si>
    <t>諮問機関の有無</t>
  </si>
  <si>
    <t>担当課（室）名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</si>
  <si>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</si>
  <si>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</si>
  <si>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</si>
  <si>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</si>
  <si>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</si>
  <si>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</si>
  <si>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</si>
  <si>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</si>
  <si>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</si>
  <si>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</si>
  <si>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</si>
  <si>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</si>
  <si>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</si>
  <si>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</si>
  <si>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</si>
  <si>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</si>
  <si>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</si>
  <si>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</si>
  <si>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</si>
  <si>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</si>
  <si>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</si>
  <si>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</si>
  <si>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</si>
  <si>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</si>
  <si>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</si>
  <si>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</si>
  <si>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</si>
  <si>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</si>
  <si>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</si>
  <si>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</si>
  <si>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t>市(区)町村コード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</si>
  <si>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</si>
  <si>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</si>
  <si>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</si>
  <si>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</si>
  <si>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</si>
  <si>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</si>
  <si>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</si>
  <si>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</si>
  <si>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</si>
  <si>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</si>
  <si>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</si>
  <si>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</si>
  <si>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</si>
  <si>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</si>
  <si>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</si>
  <si>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</si>
  <si>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茨城県</t>
  </si>
  <si>
    <t>水戸市</t>
  </si>
  <si>
    <t>水戸市男女平等参画基本条例</t>
  </si>
  <si>
    <t>水戸市男女平等参画推進基本計画</t>
  </si>
  <si>
    <t>日立市</t>
  </si>
  <si>
    <t>日立市男女共同参画社会基本条例</t>
  </si>
  <si>
    <t>ひたち男女共同参画計画</t>
  </si>
  <si>
    <t>常陸太田市</t>
  </si>
  <si>
    <t>企画課</t>
  </si>
  <si>
    <t>ひたちおおた男女共同参画プラン</t>
  </si>
  <si>
    <t>高萩市</t>
  </si>
  <si>
    <t>高萩市男女共同参画プラン</t>
  </si>
  <si>
    <t>北茨城市</t>
  </si>
  <si>
    <t>企画政策課</t>
  </si>
  <si>
    <t>きたいばらき男女共同参画プラン</t>
  </si>
  <si>
    <t>笠間市</t>
  </si>
  <si>
    <t>笠間市男女共同平等参画推進条例</t>
  </si>
  <si>
    <t>笠間市男女共同参画計画</t>
  </si>
  <si>
    <t>ひたちなか市</t>
  </si>
  <si>
    <t>女性生活課</t>
  </si>
  <si>
    <t>ひたちなか市男女共同参画推進条例</t>
  </si>
  <si>
    <t>ひたちなか市男女共同参画計画</t>
  </si>
  <si>
    <t>常陸大宮市</t>
  </si>
  <si>
    <t>常陸大宮市男女共同参画計画</t>
  </si>
  <si>
    <t>那珂市</t>
  </si>
  <si>
    <t>市民活動課</t>
  </si>
  <si>
    <t>那珂市男女共同参画プラン</t>
  </si>
  <si>
    <t>小美玉市</t>
  </si>
  <si>
    <t>茨城町</t>
  </si>
  <si>
    <t>茨城町男女共同参画推進計画</t>
  </si>
  <si>
    <t>大洗町</t>
  </si>
  <si>
    <t>大洗町男女共同参画計画</t>
  </si>
  <si>
    <t>城里町</t>
  </si>
  <si>
    <t>総務課</t>
  </si>
  <si>
    <t>城里町男女共同参画基本計画</t>
  </si>
  <si>
    <t>東海村</t>
  </si>
  <si>
    <t>東海村男女共同参画推進条例</t>
  </si>
  <si>
    <t>第２次東海村男女共同参画行動計画（レインボー・ビジョン２１）</t>
  </si>
  <si>
    <t>大子町</t>
  </si>
  <si>
    <t>大子町男女共同参画計画</t>
  </si>
  <si>
    <t>水戸市男女文化センター</t>
  </si>
  <si>
    <t>びよんど</t>
  </si>
  <si>
    <t>310-0063</t>
  </si>
  <si>
    <t>http://www.city.mito.lg.jp</t>
  </si>
  <si>
    <t>日立市女性センター</t>
  </si>
  <si>
    <t>らぽーるひたち</t>
  </si>
  <si>
    <t>316-0036</t>
  </si>
  <si>
    <t>http://www.rapporthitachi.jp/</t>
  </si>
  <si>
    <t>ひたちなか市男女共同参画センター</t>
  </si>
  <si>
    <t>312-0018</t>
  </si>
  <si>
    <t>http://file01.honcho01/Internet/0611jyoseiseikatu/index.html</t>
  </si>
  <si>
    <t>男女共同参画都市宣言</t>
  </si>
  <si>
    <t>平成26年度</t>
  </si>
  <si>
    <t>平成24年度</t>
  </si>
  <si>
    <t>平成22年度</t>
  </si>
  <si>
    <t>平成2１年度</t>
  </si>
  <si>
    <t>茨城県</t>
  </si>
  <si>
    <t>鹿嶋市</t>
  </si>
  <si>
    <t>まちづくり推進課</t>
  </si>
  <si>
    <t>鹿嶋市男女共同参画計画</t>
  </si>
  <si>
    <t>潮来市</t>
  </si>
  <si>
    <t>秘書広聴課</t>
  </si>
  <si>
    <t>潮来市男女共同参画基本条例</t>
  </si>
  <si>
    <t>潮来市男女共同参画基本計画</t>
  </si>
  <si>
    <t>神栖市</t>
  </si>
  <si>
    <t>市民協働課</t>
  </si>
  <si>
    <t>神栖市男女共同参画推進条例</t>
  </si>
  <si>
    <t>行方市</t>
  </si>
  <si>
    <t>企画課</t>
  </si>
  <si>
    <t>行方市男女共同参画推進計画</t>
  </si>
  <si>
    <t>鉾田市</t>
  </si>
  <si>
    <t>鉾田市男女共同参画計画</t>
  </si>
  <si>
    <t>潮来市男女共同参画都市宣言</t>
  </si>
  <si>
    <t>土浦市</t>
  </si>
  <si>
    <t>男女共同参画課</t>
  </si>
  <si>
    <t>第２次つちうら女性プラン２１</t>
  </si>
  <si>
    <t>石岡市</t>
  </si>
  <si>
    <t>石岡市男女共同参画条例</t>
  </si>
  <si>
    <t>石岡市男女共同参画基本計画</t>
  </si>
  <si>
    <t>龍ケ崎市</t>
  </si>
  <si>
    <t>龍ケ崎市男女共同参画推進条例</t>
  </si>
  <si>
    <t>取手市</t>
  </si>
  <si>
    <t>秘書課</t>
  </si>
  <si>
    <t>取手市男女共同参画推進条例</t>
  </si>
  <si>
    <t>第二次取手市男女共同参画計画</t>
  </si>
  <si>
    <t>牛久市</t>
  </si>
  <si>
    <t>男女共同参画推進室</t>
  </si>
  <si>
    <t>牛久市男女共同参画推進条例</t>
  </si>
  <si>
    <t>牛久市男女共同参画基本計画</t>
  </si>
  <si>
    <t>つくば市</t>
  </si>
  <si>
    <t>男女共同参画室</t>
  </si>
  <si>
    <t>つくば市男女共同参画社会基本条例</t>
  </si>
  <si>
    <t>守谷市</t>
  </si>
  <si>
    <t>守谷市男女共同参画推進計画</t>
  </si>
  <si>
    <t>稲敷市</t>
  </si>
  <si>
    <t>稲敷市男女共同参画推進条例</t>
  </si>
  <si>
    <t>稲敷市男女共同参画推進計画</t>
  </si>
  <si>
    <t>かすみがうら市</t>
  </si>
  <si>
    <t>広聴広報課</t>
  </si>
  <si>
    <t>かすみがうら市男女共同参画計画</t>
  </si>
  <si>
    <t>つくばみらい市</t>
  </si>
  <si>
    <t>つくばみらい市男女共同参画計画</t>
  </si>
  <si>
    <t>美浦村</t>
  </si>
  <si>
    <t>企画財政課</t>
  </si>
  <si>
    <t>美浦村男女共同参画計画</t>
  </si>
  <si>
    <t>阿見町</t>
  </si>
  <si>
    <t>町民活動推進課</t>
  </si>
  <si>
    <t>阿見町男女共同参画プラン</t>
  </si>
  <si>
    <t>河内町</t>
  </si>
  <si>
    <t>利根町</t>
  </si>
  <si>
    <t>守谷市</t>
  </si>
  <si>
    <t>つくば市男女共同参画都市宣言</t>
  </si>
  <si>
    <t>男女共同参画都市宣言</t>
  </si>
  <si>
    <t>平成22年度</t>
  </si>
  <si>
    <t>平成23年度</t>
  </si>
  <si>
    <t>平成21年度</t>
  </si>
  <si>
    <t>古河市</t>
  </si>
  <si>
    <t>男女共同参画課</t>
  </si>
  <si>
    <t>結城市</t>
  </si>
  <si>
    <t>女性政策室</t>
  </si>
  <si>
    <t>下妻市</t>
  </si>
  <si>
    <t>下妻市男女共同参画推進プラン</t>
  </si>
  <si>
    <t>常総市</t>
  </si>
  <si>
    <t>常総市男女共同参画推進条例</t>
  </si>
  <si>
    <t>常総市男女共同参画計画</t>
  </si>
  <si>
    <t>筑西市</t>
  </si>
  <si>
    <t>筑西市男女共同参画推進条例</t>
  </si>
  <si>
    <t>坂東市</t>
  </si>
  <si>
    <t>桜川市</t>
  </si>
  <si>
    <t>市民協働推進室</t>
  </si>
  <si>
    <t>桜川市男女共同参画推進プラン</t>
  </si>
  <si>
    <t>八千代町</t>
  </si>
  <si>
    <t>五霞町</t>
  </si>
  <si>
    <t>境町</t>
  </si>
  <si>
    <t>さかい男女共同参画プラン</t>
  </si>
  <si>
    <t>男女共同参画ルーム</t>
  </si>
  <si>
    <t>ジョイナス</t>
  </si>
  <si>
    <t>307-0001</t>
  </si>
  <si>
    <t>○</t>
  </si>
  <si>
    <t>坂東市女性センター</t>
  </si>
  <si>
    <t>306-0631</t>
  </si>
  <si>
    <t>http://www.city.
bando.lg.jp/</t>
  </si>
  <si>
    <t>○</t>
  </si>
  <si>
    <t>結城市男女共同参画都市宣言</t>
  </si>
  <si>
    <t>男女平等参画推進課</t>
  </si>
  <si>
    <t>女性政策課</t>
  </si>
  <si>
    <t>男女共同参画推進室</t>
  </si>
  <si>
    <t>企画調整課</t>
  </si>
  <si>
    <t>自治推進課</t>
  </si>
  <si>
    <t>水戸市五軒町1-2-12</t>
  </si>
  <si>
    <t>日立市鮎川町1-1-10</t>
  </si>
  <si>
    <t>ひたちなか市笹野町2-8-2</t>
  </si>
  <si>
    <t>土浦市大和9-2</t>
  </si>
  <si>
    <t>少子化対策・男女共同参画推進室</t>
  </si>
  <si>
    <t>平成23年度</t>
  </si>
  <si>
    <t>平成25年度</t>
  </si>
  <si>
    <t>平成24年度</t>
  </si>
  <si>
    <t>平成25年度</t>
  </si>
  <si>
    <t>平成27年度</t>
  </si>
  <si>
    <t>平成32年度</t>
  </si>
  <si>
    <t>稲敷市</t>
  </si>
  <si>
    <t>平成２３年度</t>
  </si>
  <si>
    <t>平成２４年度</t>
  </si>
  <si>
    <t>平成２１年度</t>
  </si>
  <si>
    <t>つくば市男女共同参画推進基本計画（つくばAPPLEプログラム2008～2012）</t>
  </si>
  <si>
    <t>土浦市男女共同参画課</t>
  </si>
  <si>
    <t>古河市男女共同参画推進条例</t>
  </si>
  <si>
    <t>古河市男女共同参画都市宣言</t>
  </si>
  <si>
    <t>龍ケ崎市男女共同参画基本計画</t>
  </si>
  <si>
    <t>平成31年度</t>
  </si>
  <si>
    <t>教育委員会教育部中央公民館</t>
  </si>
  <si>
    <t>守谷市男女共同参画推進条例</t>
  </si>
  <si>
    <t>守谷市男女共同参画都市宣言</t>
  </si>
  <si>
    <t>坂東市男女共同参画推進条例</t>
  </si>
  <si>
    <t>ばんどう男女共同参画プラン</t>
  </si>
  <si>
    <t>小美玉市男女共同参画条例</t>
  </si>
  <si>
    <t>まちづくり推進課</t>
  </si>
  <si>
    <t>生涯学習課</t>
  </si>
  <si>
    <t>人権推進室</t>
  </si>
  <si>
    <t>総務課</t>
  </si>
  <si>
    <t>男女共同参画に関する計画
（平成21年4月1日現在で有効なもの）</t>
  </si>
  <si>
    <t>男　女　共　同　参　画　・　女　性　の　た　め　の　総　合　的　な　施　設　　(平　成　21　年　４　月　１　日　現　在　で　開　設　済　の　施　設)</t>
  </si>
  <si>
    <t>調査時点コード</t>
  </si>
  <si>
    <t>その他：平成　　年　  月　  日</t>
  </si>
  <si>
    <t>審議会等委員の目標
（目標を設定している市（区）町村のみ記入）</t>
  </si>
  <si>
    <t>地方自治法（第202条の３）に基づく
審議会等における登用状況</t>
  </si>
  <si>
    <t>地方自治法(第180条の５）に基づく
委員会等における登用状況</t>
  </si>
  <si>
    <t>管理職の在職状況</t>
  </si>
  <si>
    <t xml:space="preserve">目
標
値
（％）
</t>
  </si>
  <si>
    <t xml:space="preserve">目標年度
</t>
  </si>
  <si>
    <t>うち 一般行政職</t>
  </si>
  <si>
    <t>うち</t>
  </si>
  <si>
    <t>女
性
比
率
（％）</t>
  </si>
  <si>
    <t>うち</t>
  </si>
  <si>
    <t>管
理
職
総
数</t>
  </si>
  <si>
    <t>を含む数
女性委員</t>
  </si>
  <si>
    <t>管理職数
女性</t>
  </si>
  <si>
    <t>うち</t>
  </si>
  <si>
    <t>管理職数
女性</t>
  </si>
  <si>
    <t>宣言年月日</t>
  </si>
  <si>
    <t>副町村長数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</si>
  <si>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</si>
  <si>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</si>
  <si>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</si>
  <si>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</si>
  <si>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</si>
  <si>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</si>
  <si>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</si>
  <si>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管　理　・　運　営　主　体</t>
  </si>
  <si>
    <t>ＦＡＸ番号</t>
  </si>
  <si>
    <t>ﾎｰﾑﾍﾟｰｼﾞ</t>
  </si>
  <si>
    <t>直　営</t>
  </si>
  <si>
    <t>管理者
指　定</t>
  </si>
  <si>
    <t>庁内連絡会議の有無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</si>
  <si>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</si>
  <si>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現在
の
状況</t>
  </si>
  <si>
    <t>茨城県</t>
  </si>
  <si>
    <t>○</t>
  </si>
  <si>
    <t>ウィズユー・うらら</t>
  </si>
  <si>
    <t>300-0036</t>
  </si>
  <si>
    <t>○</t>
  </si>
  <si>
    <t>○</t>
  </si>
  <si>
    <t>○</t>
  </si>
  <si>
    <t>(029)
226-3161</t>
  </si>
  <si>
    <t>(0294)
36-0554</t>
  </si>
  <si>
    <t>(029)
827-1107</t>
  </si>
  <si>
    <t>(029)
354-0167</t>
  </si>
  <si>
    <t>(0296)
34-0407</t>
  </si>
  <si>
    <t>(0297)
35-2121</t>
  </si>
  <si>
    <t>坂東市岩井3108</t>
  </si>
  <si>
    <t>結城市国分町1丁目1番１</t>
  </si>
  <si>
    <t>http://www.city.tuchiura.ibaraki.jp/soumu/4013/</t>
  </si>
  <si>
    <t>平成16年度～26年度</t>
  </si>
  <si>
    <t>平成14年度～23年度</t>
  </si>
  <si>
    <t>平成13年度～22年度</t>
  </si>
  <si>
    <t>平成19年度～28年度</t>
  </si>
  <si>
    <t>平成20年度～29年度</t>
  </si>
  <si>
    <t>平成18年度～22年度</t>
  </si>
  <si>
    <t>平成21年度～30年度</t>
  </si>
  <si>
    <t>平成19年度～23年度</t>
  </si>
  <si>
    <t>平成16年度～25年度</t>
  </si>
  <si>
    <t>平成18年度～27年度</t>
  </si>
  <si>
    <t>平成15年度～24年度</t>
  </si>
  <si>
    <t>平成20年度～24年度</t>
  </si>
  <si>
    <t>平成19年度～28年度</t>
  </si>
  <si>
    <t>平成16年度～22年度</t>
  </si>
  <si>
    <t>平成18年度～32年度
（基本構想）
平成18年度～22年度
（実施計画）</t>
  </si>
  <si>
    <t>平成17年度～26年度</t>
  </si>
  <si>
    <t>平成14年度～28年度</t>
  </si>
  <si>
    <t>平成20年度～25年度</t>
  </si>
  <si>
    <t>平成20年度～29年度</t>
  </si>
  <si>
    <t>平成19年度～23年度</t>
  </si>
  <si>
    <t>平成18年度～21年度</t>
  </si>
  <si>
    <t>平成16年度～25年度</t>
  </si>
  <si>
    <t>平成17年度～21年度</t>
  </si>
  <si>
    <t>平成15年度～22年度</t>
  </si>
  <si>
    <t>女と男すてきにパートナー
（旧下館市男女平等参画プラン）</t>
  </si>
  <si>
    <t>神栖市男女共同参画計画
「かみすハートフルプラン」</t>
  </si>
  <si>
    <t>～あなたと私のいきいき古河～
男女共同参画プラン</t>
  </si>
  <si>
    <t>結城市男女共同参画後期基本計画
「たままゆプラン」</t>
  </si>
  <si>
    <t>茨城県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</si>
</sst>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5" xfId="0" applyFont="1" applyBorder="1" applyAlignment="1">
      <alignment horizontal="right"/>
    </xf>
    <xf numFmtId="0" fontId="2" fillId="2" borderId="3" xfId="0" applyFont="1" applyFill="1" applyBorder="1" applyAlignment="1">
      <alignment wrapText="1"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0" fontId="5" fillId="0" borderId="0" xfId="0" applyFont="1" applyAlignment="1">
      <alignment/>
    </xf>
    <xf numFmtId="179" fontId="2" fillId="3" borderId="4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0" borderId="0" xfId="0" applyFont="1" applyAlignment="1">
      <alignment shrinkToFit="1"/>
    </xf>
    <xf numFmtId="0" fontId="2" fillId="2" borderId="4" xfId="0" applyFont="1" applyFill="1" applyBorder="1" applyAlignment="1">
      <alignment shrinkToFit="1"/>
    </xf>
    <xf numFmtId="0" fontId="2" fillId="2" borderId="2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25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 shrinkToFit="1"/>
    </xf>
    <xf numFmtId="0" fontId="2" fillId="2" borderId="25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179" fontId="2" fillId="3" borderId="30" xfId="0" applyNumberFormat="1" applyFont="1" applyFill="1" applyBorder="1" applyAlignment="1">
      <alignment/>
    </xf>
    <xf numFmtId="0" fontId="2" fillId="2" borderId="31" xfId="0" applyFont="1" applyFill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33" xfId="0" applyFont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 shrinkToFit="1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wrapText="1"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4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wrapText="1"/>
    </xf>
    <xf numFmtId="0" fontId="0" fillId="0" borderId="0" xfId="0" applyFont="1" applyAlignment="1">
      <alignment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44" xfId="0" applyFont="1" applyBorder="1" applyAlignment="1">
      <alignment horizontal="right" vertical="center"/>
    </xf>
    <xf numFmtId="0" fontId="2" fillId="2" borderId="33" xfId="0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2" borderId="12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vertical="top" textRotation="255" wrapText="1"/>
    </xf>
    <xf numFmtId="0" fontId="2" fillId="0" borderId="12" xfId="0" applyFont="1" applyBorder="1" applyAlignment="1">
      <alignment vertical="center"/>
    </xf>
    <xf numFmtId="0" fontId="4" fillId="2" borderId="3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2" borderId="45" xfId="0" applyFont="1" applyFill="1" applyBorder="1" applyAlignment="1">
      <alignment vertical="distributed" textRotation="255"/>
    </xf>
    <xf numFmtId="0" fontId="2" fillId="2" borderId="46" xfId="0" applyFont="1" applyFill="1" applyBorder="1" applyAlignment="1">
      <alignment vertical="distributed" textRotation="255"/>
    </xf>
    <xf numFmtId="0" fontId="2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87" fontId="2" fillId="2" borderId="2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88" fontId="2" fillId="2" borderId="25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88" fontId="2" fillId="4" borderId="25" xfId="0" applyNumberFormat="1" applyFont="1" applyFill="1" applyBorder="1" applyAlignment="1">
      <alignment/>
    </xf>
    <xf numFmtId="188" fontId="2" fillId="2" borderId="8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2" borderId="11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34" xfId="0" applyNumberFormat="1" applyFont="1" applyFill="1" applyBorder="1" applyAlignment="1">
      <alignment/>
    </xf>
    <xf numFmtId="188" fontId="2" fillId="2" borderId="12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49" xfId="0" applyNumberFormat="1" applyFont="1" applyFill="1" applyBorder="1" applyAlignment="1">
      <alignment/>
    </xf>
    <xf numFmtId="188" fontId="2" fillId="2" borderId="50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2" borderId="39" xfId="0" applyNumberFormat="1" applyFont="1" applyFill="1" applyBorder="1" applyAlignment="1">
      <alignment/>
    </xf>
    <xf numFmtId="0" fontId="0" fillId="5" borderId="5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7" fontId="2" fillId="2" borderId="2" xfId="0" applyNumberFormat="1" applyFont="1" applyFill="1" applyBorder="1" applyAlignment="1">
      <alignment vertical="center"/>
    </xf>
    <xf numFmtId="179" fontId="2" fillId="3" borderId="25" xfId="0" applyNumberFormat="1" applyFont="1" applyFill="1" applyBorder="1" applyAlignment="1">
      <alignment vertical="center"/>
    </xf>
    <xf numFmtId="179" fontId="2" fillId="3" borderId="4" xfId="0" applyNumberFormat="1" applyFont="1" applyFill="1" applyBorder="1" applyAlignment="1">
      <alignment vertical="center"/>
    </xf>
    <xf numFmtId="185" fontId="2" fillId="2" borderId="2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184" fontId="2" fillId="2" borderId="2" xfId="0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2" xfId="0" applyFont="1" applyFill="1" applyBorder="1" applyAlignment="1">
      <alignment vertical="center"/>
    </xf>
    <xf numFmtId="0" fontId="2" fillId="3" borderId="53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79" fontId="2" fillId="3" borderId="15" xfId="0" applyNumberFormat="1" applyFont="1" applyFill="1" applyBorder="1" applyAlignment="1">
      <alignment vertical="center"/>
    </xf>
    <xf numFmtId="179" fontId="2" fillId="3" borderId="5" xfId="0" applyNumberFormat="1" applyFont="1" applyFill="1" applyBorder="1" applyAlignment="1">
      <alignment vertical="center"/>
    </xf>
    <xf numFmtId="188" fontId="2" fillId="0" borderId="25" xfId="0" applyNumberFormat="1" applyFont="1" applyBorder="1" applyAlignment="1">
      <alignment vertical="center"/>
    </xf>
    <xf numFmtId="188" fontId="2" fillId="0" borderId="4" xfId="0" applyNumberFormat="1" applyFont="1" applyBorder="1" applyAlignment="1">
      <alignment vertical="center"/>
    </xf>
    <xf numFmtId="188" fontId="2" fillId="2" borderId="2" xfId="0" applyNumberFormat="1" applyFont="1" applyFill="1" applyBorder="1" applyAlignment="1">
      <alignment vertical="center"/>
    </xf>
    <xf numFmtId="188" fontId="2" fillId="2" borderId="1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8" fontId="2" fillId="3" borderId="5" xfId="0" applyNumberFormat="1" applyFont="1" applyFill="1" applyBorder="1" applyAlignment="1">
      <alignment vertical="center"/>
    </xf>
    <xf numFmtId="188" fontId="2" fillId="3" borderId="51" xfId="0" applyNumberFormat="1" applyFont="1" applyFill="1" applyBorder="1" applyAlignment="1">
      <alignment vertical="center"/>
    </xf>
    <xf numFmtId="188" fontId="2" fillId="3" borderId="15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88" fontId="2" fillId="2" borderId="25" xfId="0" applyNumberFormat="1" applyFont="1" applyFill="1" applyBorder="1" applyAlignment="1">
      <alignment vertical="center"/>
    </xf>
    <xf numFmtId="188" fontId="2" fillId="3" borderId="21" xfId="0" applyNumberFormat="1" applyFont="1" applyFill="1" applyBorder="1" applyAlignment="1">
      <alignment vertical="center"/>
    </xf>
    <xf numFmtId="188" fontId="2" fillId="0" borderId="41" xfId="0" applyNumberFormat="1" applyFont="1" applyFill="1" applyBorder="1" applyAlignment="1">
      <alignment vertical="center"/>
    </xf>
    <xf numFmtId="188" fontId="2" fillId="0" borderId="1" xfId="0" applyNumberFormat="1" applyFont="1" applyFill="1" applyBorder="1" applyAlignment="1">
      <alignment vertical="center"/>
    </xf>
    <xf numFmtId="188" fontId="2" fillId="3" borderId="54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179" fontId="2" fillId="3" borderId="55" xfId="0" applyNumberFormat="1" applyFont="1" applyFill="1" applyBorder="1" applyAlignment="1">
      <alignment vertical="center"/>
    </xf>
    <xf numFmtId="188" fontId="2" fillId="6" borderId="54" xfId="0" applyNumberFormat="1" applyFont="1" applyFill="1" applyBorder="1" applyAlignment="1">
      <alignment vertical="center"/>
    </xf>
    <xf numFmtId="188" fontId="2" fillId="2" borderId="52" xfId="0" applyNumberFormat="1" applyFont="1" applyFill="1" applyBorder="1" applyAlignment="1">
      <alignment vertical="center"/>
    </xf>
    <xf numFmtId="180" fontId="2" fillId="3" borderId="36" xfId="0" applyNumberFormat="1" applyFont="1" applyFill="1" applyBorder="1" applyAlignment="1">
      <alignment vertical="center"/>
    </xf>
    <xf numFmtId="180" fontId="2" fillId="3" borderId="5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179" fontId="2" fillId="3" borderId="53" xfId="0" applyNumberFormat="1" applyFont="1" applyFill="1" applyBorder="1" applyAlignment="1">
      <alignment vertical="center"/>
    </xf>
    <xf numFmtId="180" fontId="2" fillId="3" borderId="5" xfId="0" applyNumberFormat="1" applyFont="1" applyFill="1" applyBorder="1" applyAlignment="1">
      <alignment vertical="center"/>
    </xf>
    <xf numFmtId="0" fontId="2" fillId="0" borderId="38" xfId="0" applyFont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0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2" fillId="0" borderId="36" xfId="0" applyFont="1" applyBorder="1" applyAlignment="1">
      <alignment shrinkToFit="1"/>
    </xf>
    <xf numFmtId="186" fontId="2" fillId="2" borderId="56" xfId="0" applyNumberFormat="1" applyFont="1" applyFill="1" applyBorder="1" applyAlignment="1">
      <alignment vertical="center"/>
    </xf>
    <xf numFmtId="186" fontId="2" fillId="2" borderId="57" xfId="0" applyNumberFormat="1" applyFont="1" applyFill="1" applyBorder="1" applyAlignment="1">
      <alignment vertical="center"/>
    </xf>
    <xf numFmtId="186" fontId="2" fillId="2" borderId="5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 wrapText="1"/>
    </xf>
    <xf numFmtId="186" fontId="2" fillId="3" borderId="28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shrinkToFit="1"/>
    </xf>
    <xf numFmtId="188" fontId="2" fillId="2" borderId="4" xfId="0" applyNumberFormat="1" applyFont="1" applyFill="1" applyBorder="1" applyAlignment="1">
      <alignment vertical="center"/>
    </xf>
    <xf numFmtId="57" fontId="2" fillId="2" borderId="25" xfId="0" applyNumberFormat="1" applyFont="1" applyFill="1" applyBorder="1" applyAlignment="1">
      <alignment vertical="center"/>
    </xf>
    <xf numFmtId="186" fontId="2" fillId="2" borderId="4" xfId="0" applyNumberFormat="1" applyFont="1" applyFill="1" applyBorder="1" applyAlignment="1">
      <alignment vertical="center"/>
    </xf>
    <xf numFmtId="184" fontId="2" fillId="2" borderId="25" xfId="0" applyNumberFormat="1" applyFont="1" applyFill="1" applyBorder="1" applyAlignment="1">
      <alignment vertical="center"/>
    </xf>
    <xf numFmtId="185" fontId="2" fillId="2" borderId="25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0" fillId="3" borderId="51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2" fillId="2" borderId="46" xfId="0" applyFont="1" applyFill="1" applyBorder="1" applyAlignment="1">
      <alignment horizontal="center" vertical="distributed" textRotation="255" shrinkToFit="1"/>
    </xf>
    <xf numFmtId="0" fontId="2" fillId="2" borderId="30" xfId="0" applyFont="1" applyFill="1" applyBorder="1" applyAlignment="1">
      <alignment horizontal="center" vertical="distributed" textRotation="255" shrinkToFi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distributed" textRotation="255" shrinkToFit="1"/>
    </xf>
    <xf numFmtId="0" fontId="2" fillId="2" borderId="3" xfId="0" applyFont="1" applyFill="1" applyBorder="1" applyAlignment="1">
      <alignment horizontal="center" vertical="distributed" textRotation="255" shrinkToFit="1"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2" fillId="2" borderId="6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distributed" textRotation="255"/>
    </xf>
    <xf numFmtId="0" fontId="2" fillId="2" borderId="45" xfId="0" applyFont="1" applyFill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top" textRotation="255" wrapText="1"/>
    </xf>
    <xf numFmtId="0" fontId="4" fillId="2" borderId="70" xfId="0" applyFont="1" applyFill="1" applyBorder="1" applyAlignment="1">
      <alignment horizontal="center" vertical="top" textRotation="255" wrapText="1"/>
    </xf>
    <xf numFmtId="0" fontId="4" fillId="0" borderId="70" xfId="0" applyFont="1" applyBorder="1" applyAlignment="1">
      <alignment horizontal="center" vertical="top" textRotation="255" wrapText="1"/>
    </xf>
    <xf numFmtId="0" fontId="4" fillId="0" borderId="56" xfId="0" applyFont="1" applyBorder="1" applyAlignment="1">
      <alignment horizontal="center" vertical="top" textRotation="255" wrapText="1"/>
    </xf>
    <xf numFmtId="0" fontId="2" fillId="2" borderId="7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distributed" textRotation="255"/>
    </xf>
    <xf numFmtId="0" fontId="2" fillId="2" borderId="22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45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4" fillId="0" borderId="46" xfId="0" applyFont="1" applyBorder="1" applyAlignment="1">
      <alignment horizontal="center" vertical="distributed" textRotation="255"/>
    </xf>
    <xf numFmtId="0" fontId="4" fillId="0" borderId="30" xfId="0" applyFont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2" fillId="0" borderId="45" xfId="0" applyFont="1" applyBorder="1" applyAlignment="1">
      <alignment horizontal="center" vertical="top" textRotation="255" wrapText="1"/>
    </xf>
    <xf numFmtId="0" fontId="2" fillId="0" borderId="23" xfId="0" applyFont="1" applyBorder="1" applyAlignment="1">
      <alignment horizontal="center" vertical="top" textRotation="255" wrapText="1"/>
    </xf>
    <xf numFmtId="0" fontId="2" fillId="2" borderId="66" xfId="0" applyFont="1" applyFill="1" applyBorder="1" applyAlignment="1">
      <alignment horizontal="center" vertical="distributed" textRotation="255" shrinkToFit="1"/>
    </xf>
    <xf numFmtId="0" fontId="2" fillId="2" borderId="22" xfId="0" applyFont="1" applyFill="1" applyBorder="1" applyAlignment="1">
      <alignment horizontal="center" vertical="distributed" textRotation="255" shrinkToFit="1"/>
    </xf>
    <xf numFmtId="0" fontId="2" fillId="2" borderId="6" xfId="0" applyFont="1" applyFill="1" applyBorder="1" applyAlignment="1">
      <alignment horizontal="center" vertical="distributed" textRotation="255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top" textRotation="255" wrapText="1"/>
    </xf>
    <xf numFmtId="0" fontId="2" fillId="2" borderId="23" xfId="0" applyFont="1" applyFill="1" applyBorder="1" applyAlignment="1">
      <alignment horizontal="center" vertical="top" textRotation="255" wrapText="1"/>
    </xf>
    <xf numFmtId="0" fontId="2" fillId="2" borderId="1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71" xfId="0" applyFont="1" applyFill="1" applyBorder="1" applyAlignment="1">
      <alignment horizontal="left" vertical="center"/>
    </xf>
    <xf numFmtId="0" fontId="2" fillId="2" borderId="7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vertical="center" textRotation="255"/>
    </xf>
    <xf numFmtId="0" fontId="2" fillId="2" borderId="26" xfId="0" applyFont="1" applyFill="1" applyBorder="1" applyAlignment="1">
      <alignment vertical="center" textRotation="255"/>
    </xf>
    <xf numFmtId="0" fontId="2" fillId="2" borderId="24" xfId="0" applyFont="1" applyFill="1" applyBorder="1" applyAlignment="1">
      <alignment vertical="center" textRotation="255"/>
    </xf>
    <xf numFmtId="0" fontId="9" fillId="0" borderId="7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2" fillId="2" borderId="31" xfId="0" applyFont="1" applyFill="1" applyBorder="1" applyAlignment="1">
      <alignment vertical="center" textRotation="255"/>
    </xf>
    <xf numFmtId="0" fontId="2" fillId="2" borderId="72" xfId="0" applyFont="1" applyFill="1" applyBorder="1" applyAlignment="1">
      <alignment vertical="center" textRotation="255"/>
    </xf>
    <xf numFmtId="0" fontId="2" fillId="2" borderId="47" xfId="0" applyFont="1" applyFill="1" applyBorder="1" applyAlignment="1">
      <alignment vertical="center" textRotation="255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2" borderId="31" xfId="0" applyFont="1" applyFill="1" applyBorder="1" applyAlignment="1">
      <alignment vertical="center" textRotation="255" wrapText="1"/>
    </xf>
    <xf numFmtId="0" fontId="2" fillId="2" borderId="72" xfId="0" applyFont="1" applyFill="1" applyBorder="1" applyAlignment="1">
      <alignment vertical="center" textRotation="255" wrapText="1"/>
    </xf>
    <xf numFmtId="0" fontId="2" fillId="2" borderId="47" xfId="0" applyFont="1" applyFill="1" applyBorder="1" applyAlignment="1">
      <alignment vertical="center" textRotation="255" wrapText="1"/>
    </xf>
    <xf numFmtId="0" fontId="2" fillId="2" borderId="60" xfId="0" applyFont="1" applyFill="1" applyBorder="1" applyAlignment="1">
      <alignment vertical="center" textRotation="255" wrapText="1"/>
    </xf>
    <xf numFmtId="0" fontId="2" fillId="2" borderId="26" xfId="0" applyFont="1" applyFill="1" applyBorder="1" applyAlignment="1">
      <alignment vertical="center" textRotation="255" wrapText="1"/>
    </xf>
    <xf numFmtId="0" fontId="2" fillId="2" borderId="24" xfId="0" applyFont="1" applyFill="1" applyBorder="1" applyAlignment="1">
      <alignment vertical="center" textRotation="255" wrapText="1"/>
    </xf>
    <xf numFmtId="0" fontId="2" fillId="2" borderId="75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27" xfId="0" applyFont="1" applyFill="1" applyBorder="1" applyAlignment="1">
      <alignment vertical="center" textRotation="255" wrapText="1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58" fontId="12" fillId="0" borderId="78" xfId="0" applyNumberFormat="1" applyFont="1" applyBorder="1" applyAlignment="1">
      <alignment horizontal="center" vertical="center"/>
    </xf>
    <xf numFmtId="58" fontId="12" fillId="0" borderId="79" xfId="0" applyNumberFormat="1" applyFont="1" applyBorder="1" applyAlignment="1">
      <alignment horizontal="center" vertical="center"/>
    </xf>
    <xf numFmtId="58" fontId="12" fillId="0" borderId="77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1.625" style="54" customWidth="1"/>
    <col min="5" max="5" width="18.625" style="2" customWidth="1"/>
    <col min="6" max="9" width="4.125" style="2" customWidth="1"/>
    <col min="10" max="10" width="28.625" style="2" customWidth="1"/>
    <col min="11" max="12" width="8.125" style="2" customWidth="1"/>
    <col min="13" max="13" width="4.125" style="2" customWidth="1"/>
    <col min="14" max="14" width="29.25390625" style="2" customWidth="1"/>
    <col min="15" max="15" width="16.875" style="2" customWidth="1"/>
    <col min="16" max="16" width="4.125" style="2" customWidth="1"/>
    <col min="23" max="16384" width="9.00390625" style="2" customWidth="1"/>
  </cols>
  <sheetData>
    <row r="1" spans="1:4" ht="16.5" customHeight="1" thickBot="1">
      <c r="A1" s="107" t="s">
        <v>17</v>
      </c>
      <c r="B1" s="107"/>
      <c r="D1" s="2"/>
    </row>
    <row r="2" spans="1:16" ht="22.5" customHeight="1" thickBot="1">
      <c r="A2" s="20" t="s">
        <v>21</v>
      </c>
      <c r="D2" s="2"/>
      <c r="O2" s="228" t="s">
        <v>267</v>
      </c>
      <c r="P2" s="229"/>
    </row>
    <row r="3" ht="9.75" customHeight="1" thickBot="1">
      <c r="D3" s="2"/>
    </row>
    <row r="4" spans="1:16" s="1" customFormat="1" ht="31.5" customHeight="1">
      <c r="A4" s="235" t="s">
        <v>33</v>
      </c>
      <c r="B4" s="221" t="s">
        <v>34</v>
      </c>
      <c r="C4" s="238" t="s">
        <v>35</v>
      </c>
      <c r="D4" s="222" t="s">
        <v>20</v>
      </c>
      <c r="E4" s="242" t="s">
        <v>3</v>
      </c>
      <c r="F4" s="253" t="s">
        <v>31</v>
      </c>
      <c r="G4" s="245" t="s">
        <v>32</v>
      </c>
      <c r="H4" s="248" t="s">
        <v>264</v>
      </c>
      <c r="I4" s="222" t="s">
        <v>2</v>
      </c>
      <c r="J4" s="225" t="s">
        <v>265</v>
      </c>
      <c r="K4" s="226"/>
      <c r="L4" s="226"/>
      <c r="M4" s="227"/>
      <c r="N4" s="225" t="s">
        <v>231</v>
      </c>
      <c r="O4" s="226"/>
      <c r="P4" s="227"/>
    </row>
    <row r="5" spans="1:16" s="43" customFormat="1" ht="18" customHeight="1">
      <c r="A5" s="236"/>
      <c r="B5" s="219"/>
      <c r="C5" s="239"/>
      <c r="D5" s="240"/>
      <c r="E5" s="243"/>
      <c r="F5" s="254"/>
      <c r="G5" s="246"/>
      <c r="H5" s="249"/>
      <c r="I5" s="223"/>
      <c r="J5" s="230" t="s">
        <v>11</v>
      </c>
      <c r="K5" s="231"/>
      <c r="L5" s="232"/>
      <c r="M5" s="42" t="s">
        <v>12</v>
      </c>
      <c r="N5" s="230" t="s">
        <v>13</v>
      </c>
      <c r="O5" s="232"/>
      <c r="P5" s="42" t="s">
        <v>12</v>
      </c>
    </row>
    <row r="6" spans="1:16" s="43" customFormat="1" ht="18" customHeight="1">
      <c r="A6" s="236"/>
      <c r="B6" s="219"/>
      <c r="C6" s="239"/>
      <c r="D6" s="240"/>
      <c r="E6" s="243"/>
      <c r="F6" s="254"/>
      <c r="G6" s="246"/>
      <c r="H6" s="249"/>
      <c r="I6" s="223"/>
      <c r="J6" s="92"/>
      <c r="K6" s="118"/>
      <c r="L6" s="119"/>
      <c r="M6" s="233" t="s">
        <v>266</v>
      </c>
      <c r="N6" s="46"/>
      <c r="O6" s="91"/>
      <c r="P6" s="233" t="s">
        <v>266</v>
      </c>
    </row>
    <row r="7" spans="1:16" s="1" customFormat="1" ht="51.75" customHeight="1">
      <c r="A7" s="237"/>
      <c r="B7" s="220"/>
      <c r="C7" s="239"/>
      <c r="D7" s="241"/>
      <c r="E7" s="244"/>
      <c r="F7" s="255"/>
      <c r="G7" s="247"/>
      <c r="H7" s="250"/>
      <c r="I7" s="224"/>
      <c r="J7" s="44" t="s">
        <v>28</v>
      </c>
      <c r="K7" s="45" t="s">
        <v>4</v>
      </c>
      <c r="L7" s="45" t="s">
        <v>5</v>
      </c>
      <c r="M7" s="234"/>
      <c r="N7" s="46" t="s">
        <v>29</v>
      </c>
      <c r="O7" s="47" t="s">
        <v>30</v>
      </c>
      <c r="P7" s="234"/>
    </row>
    <row r="8" spans="1:16" ht="12.75" customHeight="1">
      <c r="A8" s="70">
        <v>8</v>
      </c>
      <c r="B8" s="71">
        <v>201</v>
      </c>
      <c r="C8" s="66" t="s">
        <v>51</v>
      </c>
      <c r="D8" s="67" t="s">
        <v>52</v>
      </c>
      <c r="E8" s="205" t="s">
        <v>195</v>
      </c>
      <c r="F8" s="157">
        <v>1</v>
      </c>
      <c r="G8" s="206">
        <v>1</v>
      </c>
      <c r="H8" s="156">
        <v>1</v>
      </c>
      <c r="I8" s="206">
        <v>1</v>
      </c>
      <c r="J8" s="66" t="s">
        <v>53</v>
      </c>
      <c r="K8" s="207">
        <v>36977</v>
      </c>
      <c r="L8" s="207">
        <v>37162</v>
      </c>
      <c r="M8" s="208"/>
      <c r="N8" s="202" t="s">
        <v>54</v>
      </c>
      <c r="O8" s="56" t="s">
        <v>283</v>
      </c>
      <c r="P8" s="208"/>
    </row>
    <row r="9" spans="1:16" ht="12.75" customHeight="1">
      <c r="A9" s="70">
        <v>8</v>
      </c>
      <c r="B9" s="71">
        <v>202</v>
      </c>
      <c r="C9" s="66" t="s">
        <v>51</v>
      </c>
      <c r="D9" s="67" t="s">
        <v>55</v>
      </c>
      <c r="E9" s="203" t="s">
        <v>196</v>
      </c>
      <c r="F9" s="157">
        <v>1</v>
      </c>
      <c r="G9" s="206">
        <v>1</v>
      </c>
      <c r="H9" s="156">
        <v>1</v>
      </c>
      <c r="I9" s="206">
        <v>1</v>
      </c>
      <c r="J9" s="66" t="s">
        <v>56</v>
      </c>
      <c r="K9" s="207">
        <v>37253</v>
      </c>
      <c r="L9" s="207">
        <v>37253</v>
      </c>
      <c r="M9" s="208"/>
      <c r="N9" s="202" t="s">
        <v>57</v>
      </c>
      <c r="O9" s="56" t="s">
        <v>284</v>
      </c>
      <c r="P9" s="208"/>
    </row>
    <row r="10" spans="1:16" ht="12.75" customHeight="1">
      <c r="A10" s="70">
        <v>8</v>
      </c>
      <c r="B10" s="71">
        <v>203</v>
      </c>
      <c r="C10" s="66" t="s">
        <v>51</v>
      </c>
      <c r="D10" s="68" t="s">
        <v>124</v>
      </c>
      <c r="E10" s="203" t="s">
        <v>125</v>
      </c>
      <c r="F10" s="157">
        <v>1</v>
      </c>
      <c r="G10" s="206">
        <v>1</v>
      </c>
      <c r="H10" s="156">
        <v>1</v>
      </c>
      <c r="I10" s="206">
        <v>1</v>
      </c>
      <c r="J10" s="66"/>
      <c r="K10" s="207"/>
      <c r="L10" s="207"/>
      <c r="M10" s="208">
        <v>2</v>
      </c>
      <c r="N10" s="202" t="s">
        <v>126</v>
      </c>
      <c r="O10" s="56" t="s">
        <v>285</v>
      </c>
      <c r="P10" s="208"/>
    </row>
    <row r="11" spans="1:16" ht="28.5" customHeight="1">
      <c r="A11" s="70">
        <v>8</v>
      </c>
      <c r="B11" s="71">
        <v>204</v>
      </c>
      <c r="C11" s="66" t="s">
        <v>51</v>
      </c>
      <c r="D11" s="68" t="s">
        <v>167</v>
      </c>
      <c r="E11" s="203" t="s">
        <v>168</v>
      </c>
      <c r="F11" s="157">
        <v>1</v>
      </c>
      <c r="G11" s="206">
        <v>1</v>
      </c>
      <c r="H11" s="156">
        <v>1</v>
      </c>
      <c r="I11" s="206">
        <v>1</v>
      </c>
      <c r="J11" s="66" t="s">
        <v>217</v>
      </c>
      <c r="K11" s="207">
        <v>39801</v>
      </c>
      <c r="L11" s="207">
        <v>39904</v>
      </c>
      <c r="M11" s="208"/>
      <c r="N11" s="203" t="s">
        <v>309</v>
      </c>
      <c r="O11" s="56" t="s">
        <v>286</v>
      </c>
      <c r="P11" s="208"/>
    </row>
    <row r="12" spans="1:16" ht="12.75" customHeight="1">
      <c r="A12" s="70">
        <v>8</v>
      </c>
      <c r="B12" s="71">
        <v>205</v>
      </c>
      <c r="C12" s="66" t="s">
        <v>51</v>
      </c>
      <c r="D12" s="68" t="s">
        <v>127</v>
      </c>
      <c r="E12" s="203" t="s">
        <v>59</v>
      </c>
      <c r="F12" s="157">
        <v>1</v>
      </c>
      <c r="G12" s="206">
        <v>2</v>
      </c>
      <c r="H12" s="156">
        <v>0</v>
      </c>
      <c r="I12" s="206">
        <v>1</v>
      </c>
      <c r="J12" s="66" t="s">
        <v>128</v>
      </c>
      <c r="K12" s="207">
        <v>38800</v>
      </c>
      <c r="L12" s="207">
        <v>38808</v>
      </c>
      <c r="M12" s="208"/>
      <c r="N12" s="66" t="s">
        <v>129</v>
      </c>
      <c r="O12" s="56" t="s">
        <v>287</v>
      </c>
      <c r="P12" s="208"/>
    </row>
    <row r="13" spans="1:16" ht="28.5" customHeight="1">
      <c r="A13" s="70">
        <v>8</v>
      </c>
      <c r="B13" s="71">
        <v>207</v>
      </c>
      <c r="C13" s="66" t="s">
        <v>51</v>
      </c>
      <c r="D13" s="68" t="s">
        <v>169</v>
      </c>
      <c r="E13" s="203" t="s">
        <v>170</v>
      </c>
      <c r="F13" s="157">
        <v>1</v>
      </c>
      <c r="G13" s="206">
        <v>1</v>
      </c>
      <c r="H13" s="156">
        <v>1</v>
      </c>
      <c r="I13" s="206">
        <v>1</v>
      </c>
      <c r="J13" s="66"/>
      <c r="K13" s="207"/>
      <c r="L13" s="207"/>
      <c r="M13" s="208">
        <v>2</v>
      </c>
      <c r="N13" s="203" t="s">
        <v>310</v>
      </c>
      <c r="O13" s="56" t="s">
        <v>288</v>
      </c>
      <c r="P13" s="208"/>
    </row>
    <row r="14" spans="1:16" ht="13.5">
      <c r="A14" s="70">
        <v>8</v>
      </c>
      <c r="B14" s="71">
        <v>208</v>
      </c>
      <c r="C14" s="66" t="s">
        <v>51</v>
      </c>
      <c r="D14" s="68" t="s">
        <v>130</v>
      </c>
      <c r="E14" s="66" t="s">
        <v>116</v>
      </c>
      <c r="F14" s="157">
        <v>1</v>
      </c>
      <c r="G14" s="206">
        <v>2</v>
      </c>
      <c r="H14" s="156">
        <v>1</v>
      </c>
      <c r="I14" s="206">
        <v>1</v>
      </c>
      <c r="J14" s="66" t="s">
        <v>131</v>
      </c>
      <c r="K14" s="207">
        <v>37342</v>
      </c>
      <c r="L14" s="207">
        <v>37347</v>
      </c>
      <c r="M14" s="208"/>
      <c r="N14" s="203" t="s">
        <v>219</v>
      </c>
      <c r="O14" s="60" t="s">
        <v>289</v>
      </c>
      <c r="P14" s="208"/>
    </row>
    <row r="15" spans="1:16" ht="12.75" customHeight="1">
      <c r="A15" s="70">
        <v>8</v>
      </c>
      <c r="B15" s="71">
        <v>210</v>
      </c>
      <c r="C15" s="66" t="s">
        <v>51</v>
      </c>
      <c r="D15" s="68" t="s">
        <v>171</v>
      </c>
      <c r="E15" s="66" t="s">
        <v>59</v>
      </c>
      <c r="F15" s="157">
        <v>1</v>
      </c>
      <c r="G15" s="206">
        <v>2</v>
      </c>
      <c r="H15" s="156">
        <v>1</v>
      </c>
      <c r="I15" s="206">
        <v>1</v>
      </c>
      <c r="J15" s="66"/>
      <c r="K15" s="60"/>
      <c r="L15" s="60"/>
      <c r="M15" s="208">
        <v>3</v>
      </c>
      <c r="N15" s="66" t="s">
        <v>172</v>
      </c>
      <c r="O15" s="56" t="s">
        <v>290</v>
      </c>
      <c r="P15" s="208"/>
    </row>
    <row r="16" spans="1:16" ht="12.75" customHeight="1">
      <c r="A16" s="70">
        <v>8</v>
      </c>
      <c r="B16" s="71">
        <v>211</v>
      </c>
      <c r="C16" s="66" t="s">
        <v>51</v>
      </c>
      <c r="D16" s="68" t="s">
        <v>173</v>
      </c>
      <c r="E16" s="203" t="s">
        <v>141</v>
      </c>
      <c r="F16" s="157">
        <v>1</v>
      </c>
      <c r="G16" s="206">
        <v>1</v>
      </c>
      <c r="H16" s="156">
        <v>1</v>
      </c>
      <c r="I16" s="206">
        <v>1</v>
      </c>
      <c r="J16" s="66" t="s">
        <v>174</v>
      </c>
      <c r="K16" s="207">
        <v>39163</v>
      </c>
      <c r="L16" s="207">
        <v>39173</v>
      </c>
      <c r="M16" s="208"/>
      <c r="N16" s="66" t="s">
        <v>175</v>
      </c>
      <c r="O16" s="56" t="s">
        <v>291</v>
      </c>
      <c r="P16" s="208"/>
    </row>
    <row r="17" spans="1:16" ht="28.5" customHeight="1">
      <c r="A17" s="70">
        <v>8</v>
      </c>
      <c r="B17" s="71">
        <v>212</v>
      </c>
      <c r="C17" s="66" t="s">
        <v>51</v>
      </c>
      <c r="D17" s="68" t="s">
        <v>58</v>
      </c>
      <c r="E17" s="203" t="s">
        <v>204</v>
      </c>
      <c r="F17" s="157">
        <v>1</v>
      </c>
      <c r="G17" s="206">
        <v>1</v>
      </c>
      <c r="H17" s="156">
        <v>1</v>
      </c>
      <c r="I17" s="206">
        <v>1</v>
      </c>
      <c r="J17" s="66"/>
      <c r="K17" s="60"/>
      <c r="L17" s="60"/>
      <c r="M17" s="208">
        <v>1</v>
      </c>
      <c r="N17" s="66" t="s">
        <v>60</v>
      </c>
      <c r="O17" s="60" t="s">
        <v>285</v>
      </c>
      <c r="P17" s="208"/>
    </row>
    <row r="18" spans="1:16" ht="12.75" customHeight="1">
      <c r="A18" s="70">
        <v>8</v>
      </c>
      <c r="B18" s="71">
        <v>214</v>
      </c>
      <c r="C18" s="66" t="s">
        <v>51</v>
      </c>
      <c r="D18" s="68" t="s">
        <v>61</v>
      </c>
      <c r="E18" s="66" t="s">
        <v>59</v>
      </c>
      <c r="F18" s="157">
        <v>1</v>
      </c>
      <c r="G18" s="206">
        <v>2</v>
      </c>
      <c r="H18" s="156">
        <v>0</v>
      </c>
      <c r="I18" s="206">
        <v>0</v>
      </c>
      <c r="J18" s="66"/>
      <c r="K18" s="60"/>
      <c r="L18" s="60"/>
      <c r="M18" s="208">
        <v>2</v>
      </c>
      <c r="N18" s="66" t="s">
        <v>62</v>
      </c>
      <c r="O18" s="60" t="s">
        <v>292</v>
      </c>
      <c r="P18" s="208"/>
    </row>
    <row r="19" spans="1:16" ht="12.75" customHeight="1">
      <c r="A19" s="70">
        <v>8</v>
      </c>
      <c r="B19" s="71">
        <v>215</v>
      </c>
      <c r="C19" s="66" t="s">
        <v>51</v>
      </c>
      <c r="D19" s="68" t="s">
        <v>63</v>
      </c>
      <c r="E19" s="66" t="s">
        <v>64</v>
      </c>
      <c r="F19" s="157">
        <v>1</v>
      </c>
      <c r="G19" s="206">
        <v>2</v>
      </c>
      <c r="H19" s="156">
        <v>0</v>
      </c>
      <c r="I19" s="206">
        <v>1</v>
      </c>
      <c r="J19" s="66"/>
      <c r="K19" s="60"/>
      <c r="L19" s="60"/>
      <c r="M19" s="208">
        <v>2</v>
      </c>
      <c r="N19" s="66" t="s">
        <v>65</v>
      </c>
      <c r="O19" s="60" t="s">
        <v>293</v>
      </c>
      <c r="P19" s="208"/>
    </row>
    <row r="20" spans="1:16" ht="12.75" customHeight="1">
      <c r="A20" s="70">
        <v>8</v>
      </c>
      <c r="B20" s="71">
        <v>216</v>
      </c>
      <c r="C20" s="66" t="s">
        <v>51</v>
      </c>
      <c r="D20" s="68" t="s">
        <v>66</v>
      </c>
      <c r="E20" s="66" t="s">
        <v>197</v>
      </c>
      <c r="F20" s="157">
        <v>1</v>
      </c>
      <c r="G20" s="206">
        <v>1</v>
      </c>
      <c r="H20" s="156">
        <v>1</v>
      </c>
      <c r="I20" s="206">
        <v>1</v>
      </c>
      <c r="J20" s="66" t="s">
        <v>67</v>
      </c>
      <c r="K20" s="207">
        <v>38795</v>
      </c>
      <c r="L20" s="207">
        <v>38795</v>
      </c>
      <c r="M20" s="208"/>
      <c r="N20" s="66" t="s">
        <v>68</v>
      </c>
      <c r="O20" s="60" t="s">
        <v>294</v>
      </c>
      <c r="P20" s="208"/>
    </row>
    <row r="21" spans="1:16" ht="12.75" customHeight="1">
      <c r="A21" s="70">
        <v>8</v>
      </c>
      <c r="B21" s="71">
        <v>217</v>
      </c>
      <c r="C21" s="66" t="s">
        <v>51</v>
      </c>
      <c r="D21" s="68" t="s">
        <v>132</v>
      </c>
      <c r="E21" s="66" t="s">
        <v>133</v>
      </c>
      <c r="F21" s="157">
        <v>1</v>
      </c>
      <c r="G21" s="206">
        <v>2</v>
      </c>
      <c r="H21" s="156">
        <v>1</v>
      </c>
      <c r="I21" s="206">
        <v>1</v>
      </c>
      <c r="J21" s="66" t="s">
        <v>134</v>
      </c>
      <c r="K21" s="207">
        <v>38356</v>
      </c>
      <c r="L21" s="207">
        <v>38356</v>
      </c>
      <c r="M21" s="208"/>
      <c r="N21" s="66" t="s">
        <v>135</v>
      </c>
      <c r="O21" s="60" t="s">
        <v>295</v>
      </c>
      <c r="P21" s="208"/>
    </row>
    <row r="22" spans="1:16" ht="12.75" customHeight="1">
      <c r="A22" s="70">
        <v>8</v>
      </c>
      <c r="B22" s="71">
        <v>219</v>
      </c>
      <c r="C22" s="66" t="s">
        <v>51</v>
      </c>
      <c r="D22" s="68" t="s">
        <v>136</v>
      </c>
      <c r="E22" s="205" t="s">
        <v>137</v>
      </c>
      <c r="F22" s="157">
        <v>1</v>
      </c>
      <c r="G22" s="206">
        <v>1</v>
      </c>
      <c r="H22" s="156">
        <v>1</v>
      </c>
      <c r="I22" s="206">
        <v>1</v>
      </c>
      <c r="J22" s="66" t="s">
        <v>138</v>
      </c>
      <c r="K22" s="207">
        <v>37706</v>
      </c>
      <c r="L22" s="207">
        <v>37712</v>
      </c>
      <c r="M22" s="208"/>
      <c r="N22" s="66" t="s">
        <v>139</v>
      </c>
      <c r="O22" s="60" t="s">
        <v>293</v>
      </c>
      <c r="P22" s="208"/>
    </row>
    <row r="23" spans="1:16" ht="42" customHeight="1">
      <c r="A23" s="70">
        <v>8</v>
      </c>
      <c r="B23" s="71">
        <v>220</v>
      </c>
      <c r="C23" s="66" t="s">
        <v>51</v>
      </c>
      <c r="D23" s="67" t="s">
        <v>140</v>
      </c>
      <c r="E23" s="66" t="s">
        <v>141</v>
      </c>
      <c r="F23" s="157">
        <v>1</v>
      </c>
      <c r="G23" s="206">
        <v>1</v>
      </c>
      <c r="H23" s="156">
        <v>1</v>
      </c>
      <c r="I23" s="206">
        <v>1</v>
      </c>
      <c r="J23" s="66" t="s">
        <v>142</v>
      </c>
      <c r="K23" s="207">
        <v>38072</v>
      </c>
      <c r="L23" s="207">
        <v>38072</v>
      </c>
      <c r="M23" s="208"/>
      <c r="N23" s="63" t="s">
        <v>215</v>
      </c>
      <c r="O23" s="60" t="s">
        <v>294</v>
      </c>
      <c r="P23" s="208"/>
    </row>
    <row r="24" spans="1:16" ht="12.75" customHeight="1">
      <c r="A24" s="70">
        <v>8</v>
      </c>
      <c r="B24" s="71">
        <v>221</v>
      </c>
      <c r="C24" s="66" t="s">
        <v>51</v>
      </c>
      <c r="D24" s="67" t="s">
        <v>69</v>
      </c>
      <c r="E24" s="66" t="s">
        <v>70</v>
      </c>
      <c r="F24" s="157">
        <v>1</v>
      </c>
      <c r="G24" s="206">
        <v>1</v>
      </c>
      <c r="H24" s="156">
        <v>1</v>
      </c>
      <c r="I24" s="206">
        <v>1</v>
      </c>
      <c r="J24" s="205" t="s">
        <v>71</v>
      </c>
      <c r="K24" s="207">
        <v>37707</v>
      </c>
      <c r="L24" s="207">
        <v>37712</v>
      </c>
      <c r="M24" s="208"/>
      <c r="N24" s="202" t="s">
        <v>72</v>
      </c>
      <c r="O24" s="60" t="s">
        <v>296</v>
      </c>
      <c r="P24" s="208"/>
    </row>
    <row r="25" spans="1:16" ht="12.75" customHeight="1">
      <c r="A25" s="70">
        <v>8</v>
      </c>
      <c r="B25" s="71">
        <v>222</v>
      </c>
      <c r="C25" s="66" t="s">
        <v>107</v>
      </c>
      <c r="D25" s="68" t="s">
        <v>108</v>
      </c>
      <c r="E25" s="203" t="s">
        <v>109</v>
      </c>
      <c r="F25" s="157">
        <v>1</v>
      </c>
      <c r="G25" s="206">
        <v>2</v>
      </c>
      <c r="H25" s="156">
        <v>0</v>
      </c>
      <c r="I25" s="206">
        <v>0</v>
      </c>
      <c r="J25" s="66"/>
      <c r="K25" s="209"/>
      <c r="L25" s="209"/>
      <c r="M25" s="208">
        <v>0</v>
      </c>
      <c r="N25" s="202" t="s">
        <v>110</v>
      </c>
      <c r="O25" s="56" t="s">
        <v>288</v>
      </c>
      <c r="P25" s="208"/>
    </row>
    <row r="26" spans="1:16" ht="50.25" customHeight="1">
      <c r="A26" s="70">
        <v>8</v>
      </c>
      <c r="B26" s="71">
        <v>223</v>
      </c>
      <c r="C26" s="66" t="s">
        <v>107</v>
      </c>
      <c r="D26" s="68" t="s">
        <v>111</v>
      </c>
      <c r="E26" s="203" t="s">
        <v>221</v>
      </c>
      <c r="F26" s="157">
        <v>2</v>
      </c>
      <c r="G26" s="206">
        <v>2</v>
      </c>
      <c r="H26" s="156">
        <v>0</v>
      </c>
      <c r="I26" s="206">
        <v>1</v>
      </c>
      <c r="J26" s="66" t="s">
        <v>113</v>
      </c>
      <c r="K26" s="210">
        <v>37705</v>
      </c>
      <c r="L26" s="210">
        <v>37712</v>
      </c>
      <c r="M26" s="208"/>
      <c r="N26" s="66" t="s">
        <v>114</v>
      </c>
      <c r="O26" s="211" t="s">
        <v>297</v>
      </c>
      <c r="P26" s="208"/>
    </row>
    <row r="27" spans="1:16" ht="12.75" customHeight="1">
      <c r="A27" s="70">
        <v>8</v>
      </c>
      <c r="B27" s="71">
        <v>224</v>
      </c>
      <c r="C27" s="66" t="s">
        <v>51</v>
      </c>
      <c r="D27" s="68" t="s">
        <v>143</v>
      </c>
      <c r="E27" s="66" t="s">
        <v>116</v>
      </c>
      <c r="F27" s="157">
        <v>1</v>
      </c>
      <c r="G27" s="206">
        <v>2</v>
      </c>
      <c r="H27" s="156">
        <v>1</v>
      </c>
      <c r="I27" s="206">
        <v>1</v>
      </c>
      <c r="J27" s="66" t="s">
        <v>222</v>
      </c>
      <c r="K27" s="207">
        <v>39889</v>
      </c>
      <c r="L27" s="207">
        <v>39904</v>
      </c>
      <c r="M27" s="208"/>
      <c r="N27" s="66" t="s">
        <v>144</v>
      </c>
      <c r="O27" s="60" t="s">
        <v>298</v>
      </c>
      <c r="P27" s="208"/>
    </row>
    <row r="28" spans="1:16" ht="12.75" customHeight="1">
      <c r="A28" s="70">
        <v>8</v>
      </c>
      <c r="B28" s="71">
        <v>225</v>
      </c>
      <c r="C28" s="66" t="s">
        <v>51</v>
      </c>
      <c r="D28" s="67" t="s">
        <v>73</v>
      </c>
      <c r="E28" s="66" t="s">
        <v>116</v>
      </c>
      <c r="F28" s="157">
        <v>1</v>
      </c>
      <c r="G28" s="206">
        <v>2</v>
      </c>
      <c r="H28" s="156">
        <v>0</v>
      </c>
      <c r="I28" s="206">
        <v>0</v>
      </c>
      <c r="J28" s="66"/>
      <c r="K28" s="60"/>
      <c r="L28" s="60"/>
      <c r="M28" s="208">
        <v>2</v>
      </c>
      <c r="N28" s="202" t="s">
        <v>74</v>
      </c>
      <c r="O28" s="60" t="s">
        <v>288</v>
      </c>
      <c r="P28" s="208"/>
    </row>
    <row r="29" spans="1:16" ht="12.75" customHeight="1">
      <c r="A29" s="70">
        <v>8</v>
      </c>
      <c r="B29" s="71">
        <v>226</v>
      </c>
      <c r="C29" s="66" t="s">
        <v>51</v>
      </c>
      <c r="D29" s="67" t="s">
        <v>75</v>
      </c>
      <c r="E29" s="66" t="s">
        <v>76</v>
      </c>
      <c r="F29" s="157">
        <v>1</v>
      </c>
      <c r="G29" s="206">
        <v>1</v>
      </c>
      <c r="H29" s="156">
        <v>0</v>
      </c>
      <c r="I29" s="206">
        <v>0</v>
      </c>
      <c r="J29" s="66"/>
      <c r="K29" s="60"/>
      <c r="L29" s="60"/>
      <c r="M29" s="208">
        <v>2</v>
      </c>
      <c r="N29" s="202" t="s">
        <v>77</v>
      </c>
      <c r="O29" s="60" t="s">
        <v>287</v>
      </c>
      <c r="P29" s="208"/>
    </row>
    <row r="30" spans="1:16" ht="28.5" customHeight="1">
      <c r="A30" s="70">
        <v>8</v>
      </c>
      <c r="B30" s="71">
        <v>227</v>
      </c>
      <c r="C30" s="66" t="s">
        <v>51</v>
      </c>
      <c r="D30" s="68" t="s">
        <v>176</v>
      </c>
      <c r="E30" s="203" t="s">
        <v>116</v>
      </c>
      <c r="F30" s="157">
        <v>1</v>
      </c>
      <c r="G30" s="206">
        <v>2</v>
      </c>
      <c r="H30" s="156">
        <v>1</v>
      </c>
      <c r="I30" s="206">
        <v>1</v>
      </c>
      <c r="J30" s="204" t="s">
        <v>177</v>
      </c>
      <c r="K30" s="207">
        <v>39441</v>
      </c>
      <c r="L30" s="207">
        <v>39448</v>
      </c>
      <c r="M30" s="208"/>
      <c r="N30" s="73" t="s">
        <v>307</v>
      </c>
      <c r="O30" s="56" t="s">
        <v>299</v>
      </c>
      <c r="P30" s="208"/>
    </row>
    <row r="31" spans="1:16" ht="12.75" customHeight="1">
      <c r="A31" s="70">
        <v>8</v>
      </c>
      <c r="B31" s="71">
        <v>228</v>
      </c>
      <c r="C31" s="66" t="s">
        <v>51</v>
      </c>
      <c r="D31" s="68" t="s">
        <v>178</v>
      </c>
      <c r="E31" s="203" t="s">
        <v>125</v>
      </c>
      <c r="F31" s="157">
        <v>1</v>
      </c>
      <c r="G31" s="206">
        <v>1</v>
      </c>
      <c r="H31" s="156">
        <v>1</v>
      </c>
      <c r="I31" s="206">
        <v>1</v>
      </c>
      <c r="J31" s="66" t="s">
        <v>224</v>
      </c>
      <c r="K31" s="207">
        <v>39799</v>
      </c>
      <c r="L31" s="207">
        <v>39799</v>
      </c>
      <c r="M31" s="208"/>
      <c r="N31" s="66" t="s">
        <v>225</v>
      </c>
      <c r="O31" s="56" t="s">
        <v>300</v>
      </c>
      <c r="P31" s="208"/>
    </row>
    <row r="32" spans="1:16" ht="12.75" customHeight="1">
      <c r="A32" s="70">
        <v>8</v>
      </c>
      <c r="B32" s="71">
        <v>229</v>
      </c>
      <c r="C32" s="66" t="s">
        <v>51</v>
      </c>
      <c r="D32" s="68" t="s">
        <v>145</v>
      </c>
      <c r="E32" s="66" t="s">
        <v>112</v>
      </c>
      <c r="F32" s="157">
        <v>1</v>
      </c>
      <c r="G32" s="206">
        <v>2</v>
      </c>
      <c r="H32" s="156">
        <v>0</v>
      </c>
      <c r="I32" s="206">
        <v>1</v>
      </c>
      <c r="J32" s="66" t="s">
        <v>146</v>
      </c>
      <c r="K32" s="207">
        <v>39170</v>
      </c>
      <c r="L32" s="207">
        <v>39173</v>
      </c>
      <c r="M32" s="208"/>
      <c r="N32" s="66" t="s">
        <v>147</v>
      </c>
      <c r="O32" s="60" t="s">
        <v>295</v>
      </c>
      <c r="P32" s="208"/>
    </row>
    <row r="33" spans="1:16" ht="12.75" customHeight="1">
      <c r="A33" s="70">
        <v>8</v>
      </c>
      <c r="B33" s="71">
        <v>230</v>
      </c>
      <c r="C33" s="66" t="s">
        <v>51</v>
      </c>
      <c r="D33" s="68" t="s">
        <v>148</v>
      </c>
      <c r="E33" s="66" t="s">
        <v>149</v>
      </c>
      <c r="F33" s="157">
        <v>1</v>
      </c>
      <c r="G33" s="206">
        <v>2</v>
      </c>
      <c r="H33" s="156">
        <v>1</v>
      </c>
      <c r="I33" s="206">
        <v>1</v>
      </c>
      <c r="J33" s="66"/>
      <c r="K33" s="60"/>
      <c r="L33" s="60"/>
      <c r="M33" s="208">
        <v>0</v>
      </c>
      <c r="N33" s="66" t="s">
        <v>150</v>
      </c>
      <c r="O33" s="60" t="s">
        <v>294</v>
      </c>
      <c r="P33" s="208"/>
    </row>
    <row r="34" spans="1:16" ht="12.75" customHeight="1">
      <c r="A34" s="70">
        <v>8</v>
      </c>
      <c r="B34" s="71">
        <v>231</v>
      </c>
      <c r="C34" s="66" t="s">
        <v>51</v>
      </c>
      <c r="D34" s="68" t="s">
        <v>179</v>
      </c>
      <c r="E34" s="66" t="s">
        <v>180</v>
      </c>
      <c r="F34" s="157">
        <v>1</v>
      </c>
      <c r="G34" s="206">
        <v>2</v>
      </c>
      <c r="H34" s="156">
        <v>1</v>
      </c>
      <c r="I34" s="206">
        <v>0</v>
      </c>
      <c r="J34" s="66"/>
      <c r="K34" s="60"/>
      <c r="L34" s="60"/>
      <c r="M34" s="208">
        <v>0</v>
      </c>
      <c r="N34" s="66" t="s">
        <v>181</v>
      </c>
      <c r="O34" s="56" t="s">
        <v>301</v>
      </c>
      <c r="P34" s="208"/>
    </row>
    <row r="35" spans="1:16" ht="28.5" customHeight="1">
      <c r="A35" s="70">
        <v>8</v>
      </c>
      <c r="B35" s="71">
        <v>232</v>
      </c>
      <c r="C35" s="66" t="s">
        <v>107</v>
      </c>
      <c r="D35" s="68" t="s">
        <v>115</v>
      </c>
      <c r="E35" s="66" t="s">
        <v>116</v>
      </c>
      <c r="F35" s="157">
        <v>1</v>
      </c>
      <c r="G35" s="206">
        <v>2</v>
      </c>
      <c r="H35" s="156">
        <v>0</v>
      </c>
      <c r="I35" s="206">
        <v>1</v>
      </c>
      <c r="J35" s="66" t="s">
        <v>117</v>
      </c>
      <c r="K35" s="210">
        <v>39072</v>
      </c>
      <c r="L35" s="210">
        <v>39083</v>
      </c>
      <c r="M35" s="208"/>
      <c r="N35" s="203" t="s">
        <v>308</v>
      </c>
      <c r="O35" s="60" t="s">
        <v>287</v>
      </c>
      <c r="P35" s="208"/>
    </row>
    <row r="36" spans="1:16" ht="12.75" customHeight="1">
      <c r="A36" s="70">
        <v>8</v>
      </c>
      <c r="B36" s="71">
        <v>233</v>
      </c>
      <c r="C36" s="66" t="s">
        <v>107</v>
      </c>
      <c r="D36" s="68" t="s">
        <v>118</v>
      </c>
      <c r="E36" s="66" t="s">
        <v>119</v>
      </c>
      <c r="F36" s="157">
        <v>1</v>
      </c>
      <c r="G36" s="206">
        <v>2</v>
      </c>
      <c r="H36" s="156">
        <v>0</v>
      </c>
      <c r="I36" s="206">
        <v>1</v>
      </c>
      <c r="J36" s="66"/>
      <c r="K36" s="209"/>
      <c r="L36" s="209"/>
      <c r="M36" s="208">
        <v>2</v>
      </c>
      <c r="N36" s="66" t="s">
        <v>120</v>
      </c>
      <c r="O36" s="212" t="s">
        <v>287</v>
      </c>
      <c r="P36" s="208"/>
    </row>
    <row r="37" spans="1:16" ht="12.75" customHeight="1">
      <c r="A37" s="70">
        <v>8</v>
      </c>
      <c r="B37" s="71">
        <v>234</v>
      </c>
      <c r="C37" s="66" t="s">
        <v>107</v>
      </c>
      <c r="D37" s="68" t="s">
        <v>121</v>
      </c>
      <c r="E37" s="66" t="s">
        <v>119</v>
      </c>
      <c r="F37" s="157">
        <v>1</v>
      </c>
      <c r="G37" s="206">
        <v>2</v>
      </c>
      <c r="H37" s="156">
        <v>0</v>
      </c>
      <c r="I37" s="206">
        <v>0</v>
      </c>
      <c r="J37" s="66"/>
      <c r="K37" s="209"/>
      <c r="L37" s="209"/>
      <c r="M37" s="208">
        <v>0</v>
      </c>
      <c r="N37" s="66" t="s">
        <v>122</v>
      </c>
      <c r="O37" s="60" t="s">
        <v>294</v>
      </c>
      <c r="P37" s="208"/>
    </row>
    <row r="38" spans="1:16" ht="12.75" customHeight="1">
      <c r="A38" s="70">
        <v>8</v>
      </c>
      <c r="B38" s="71">
        <v>235</v>
      </c>
      <c r="C38" s="66" t="s">
        <v>51</v>
      </c>
      <c r="D38" s="68" t="s">
        <v>151</v>
      </c>
      <c r="E38" s="66" t="s">
        <v>112</v>
      </c>
      <c r="F38" s="157">
        <v>1</v>
      </c>
      <c r="G38" s="206">
        <v>2</v>
      </c>
      <c r="H38" s="156">
        <v>0</v>
      </c>
      <c r="I38" s="206">
        <v>1</v>
      </c>
      <c r="J38" s="66"/>
      <c r="K38" s="60"/>
      <c r="L38" s="60"/>
      <c r="M38" s="208">
        <v>2</v>
      </c>
      <c r="N38" s="66" t="s">
        <v>152</v>
      </c>
      <c r="O38" s="60" t="s">
        <v>287</v>
      </c>
      <c r="P38" s="208"/>
    </row>
    <row r="39" spans="1:16" ht="12.75" customHeight="1">
      <c r="A39" s="70">
        <v>8</v>
      </c>
      <c r="B39" s="71">
        <v>236</v>
      </c>
      <c r="C39" s="66" t="s">
        <v>51</v>
      </c>
      <c r="D39" s="68" t="s">
        <v>78</v>
      </c>
      <c r="E39" s="66" t="s">
        <v>198</v>
      </c>
      <c r="F39" s="157">
        <v>1</v>
      </c>
      <c r="G39" s="206">
        <v>1</v>
      </c>
      <c r="H39" s="156">
        <v>1</v>
      </c>
      <c r="I39" s="206">
        <v>0</v>
      </c>
      <c r="J39" s="66" t="s">
        <v>226</v>
      </c>
      <c r="K39" s="207">
        <v>39804</v>
      </c>
      <c r="L39" s="207">
        <v>39904</v>
      </c>
      <c r="M39" s="208"/>
      <c r="N39" s="66"/>
      <c r="O39" s="60"/>
      <c r="P39" s="208">
        <v>1</v>
      </c>
    </row>
    <row r="40" spans="1:16" ht="12.75" customHeight="1">
      <c r="A40" s="70">
        <v>8</v>
      </c>
      <c r="B40" s="71">
        <v>302</v>
      </c>
      <c r="C40" s="66" t="s">
        <v>51</v>
      </c>
      <c r="D40" s="68" t="s">
        <v>79</v>
      </c>
      <c r="E40" s="66" t="s">
        <v>227</v>
      </c>
      <c r="F40" s="157">
        <v>1</v>
      </c>
      <c r="G40" s="206">
        <v>2</v>
      </c>
      <c r="H40" s="156">
        <v>0</v>
      </c>
      <c r="I40" s="206">
        <v>0</v>
      </c>
      <c r="J40" s="66"/>
      <c r="K40" s="60"/>
      <c r="L40" s="60"/>
      <c r="M40" s="208">
        <v>3</v>
      </c>
      <c r="N40" s="66" t="s">
        <v>80</v>
      </c>
      <c r="O40" s="60" t="s">
        <v>298</v>
      </c>
      <c r="P40" s="208"/>
    </row>
    <row r="41" spans="1:16" ht="12.75" customHeight="1">
      <c r="A41" s="70">
        <v>8</v>
      </c>
      <c r="B41" s="71">
        <v>309</v>
      </c>
      <c r="C41" s="66" t="s">
        <v>51</v>
      </c>
      <c r="D41" s="68" t="s">
        <v>81</v>
      </c>
      <c r="E41" s="66" t="s">
        <v>228</v>
      </c>
      <c r="F41" s="157">
        <v>2</v>
      </c>
      <c r="G41" s="206">
        <v>2</v>
      </c>
      <c r="H41" s="156">
        <v>0</v>
      </c>
      <c r="I41" s="206">
        <v>0</v>
      </c>
      <c r="J41" s="66"/>
      <c r="K41" s="60"/>
      <c r="L41" s="60"/>
      <c r="M41" s="208">
        <v>0</v>
      </c>
      <c r="N41" s="66" t="s">
        <v>82</v>
      </c>
      <c r="O41" s="60" t="s">
        <v>292</v>
      </c>
      <c r="P41" s="208"/>
    </row>
    <row r="42" spans="1:16" ht="12.75" customHeight="1">
      <c r="A42" s="70">
        <v>8</v>
      </c>
      <c r="B42" s="71">
        <v>310</v>
      </c>
      <c r="C42" s="66" t="s">
        <v>51</v>
      </c>
      <c r="D42" s="67" t="s">
        <v>83</v>
      </c>
      <c r="E42" s="66" t="s">
        <v>84</v>
      </c>
      <c r="F42" s="157">
        <v>1</v>
      </c>
      <c r="G42" s="206">
        <v>2</v>
      </c>
      <c r="H42" s="156">
        <v>0</v>
      </c>
      <c r="I42" s="206">
        <v>0</v>
      </c>
      <c r="J42" s="66"/>
      <c r="K42" s="60"/>
      <c r="L42" s="60"/>
      <c r="M42" s="208">
        <v>0</v>
      </c>
      <c r="N42" s="202" t="s">
        <v>85</v>
      </c>
      <c r="O42" s="60" t="s">
        <v>302</v>
      </c>
      <c r="P42" s="208"/>
    </row>
    <row r="43" spans="1:16" ht="28.5" customHeight="1">
      <c r="A43" s="70">
        <v>8</v>
      </c>
      <c r="B43" s="71">
        <v>341</v>
      </c>
      <c r="C43" s="66" t="s">
        <v>51</v>
      </c>
      <c r="D43" s="67" t="s">
        <v>86</v>
      </c>
      <c r="E43" s="66" t="s">
        <v>199</v>
      </c>
      <c r="F43" s="157">
        <v>1</v>
      </c>
      <c r="G43" s="206">
        <v>2</v>
      </c>
      <c r="H43" s="156">
        <v>0</v>
      </c>
      <c r="I43" s="206">
        <v>1</v>
      </c>
      <c r="J43" s="66" t="s">
        <v>87</v>
      </c>
      <c r="K43" s="207">
        <v>39164</v>
      </c>
      <c r="L43" s="207">
        <v>39173</v>
      </c>
      <c r="M43" s="208"/>
      <c r="N43" s="63" t="s">
        <v>88</v>
      </c>
      <c r="O43" s="60" t="s">
        <v>303</v>
      </c>
      <c r="P43" s="208"/>
    </row>
    <row r="44" spans="1:16" ht="12.75" customHeight="1">
      <c r="A44" s="70">
        <v>8</v>
      </c>
      <c r="B44" s="71">
        <v>364</v>
      </c>
      <c r="C44" s="66" t="s">
        <v>51</v>
      </c>
      <c r="D44" s="68" t="s">
        <v>89</v>
      </c>
      <c r="E44" s="66" t="s">
        <v>59</v>
      </c>
      <c r="F44" s="157">
        <v>1</v>
      </c>
      <c r="G44" s="206">
        <v>2</v>
      </c>
      <c r="H44" s="156">
        <v>0</v>
      </c>
      <c r="I44" s="206">
        <v>0</v>
      </c>
      <c r="J44" s="66"/>
      <c r="K44" s="60"/>
      <c r="L44" s="60"/>
      <c r="M44" s="208">
        <v>0</v>
      </c>
      <c r="N44" s="202" t="s">
        <v>90</v>
      </c>
      <c r="O44" s="60" t="s">
        <v>292</v>
      </c>
      <c r="P44" s="208"/>
    </row>
    <row r="45" spans="1:16" ht="12.75" customHeight="1">
      <c r="A45" s="70">
        <v>8</v>
      </c>
      <c r="B45" s="71">
        <v>442</v>
      </c>
      <c r="C45" s="66" t="s">
        <v>51</v>
      </c>
      <c r="D45" s="68" t="s">
        <v>153</v>
      </c>
      <c r="E45" s="66" t="s">
        <v>154</v>
      </c>
      <c r="F45" s="157">
        <v>1</v>
      </c>
      <c r="G45" s="206">
        <v>2</v>
      </c>
      <c r="H45" s="156">
        <v>0</v>
      </c>
      <c r="I45" s="206">
        <v>0</v>
      </c>
      <c r="J45" s="66"/>
      <c r="K45" s="60"/>
      <c r="L45" s="60"/>
      <c r="M45" s="208">
        <v>2</v>
      </c>
      <c r="N45" s="66" t="s">
        <v>155</v>
      </c>
      <c r="O45" s="60" t="s">
        <v>304</v>
      </c>
      <c r="P45" s="208"/>
    </row>
    <row r="46" spans="1:16" ht="12.75" customHeight="1">
      <c r="A46" s="70">
        <v>8</v>
      </c>
      <c r="B46" s="71">
        <v>443</v>
      </c>
      <c r="C46" s="66" t="s">
        <v>51</v>
      </c>
      <c r="D46" s="68" t="s">
        <v>156</v>
      </c>
      <c r="E46" s="66" t="s">
        <v>157</v>
      </c>
      <c r="F46" s="157">
        <v>1</v>
      </c>
      <c r="G46" s="206">
        <v>1</v>
      </c>
      <c r="H46" s="156">
        <v>0</v>
      </c>
      <c r="I46" s="206">
        <v>1</v>
      </c>
      <c r="J46" s="66"/>
      <c r="K46" s="60"/>
      <c r="L46" s="60"/>
      <c r="M46" s="208">
        <v>1</v>
      </c>
      <c r="N46" s="66" t="s">
        <v>158</v>
      </c>
      <c r="O46" s="60" t="s">
        <v>305</v>
      </c>
      <c r="P46" s="208"/>
    </row>
    <row r="47" spans="1:16" ht="12.75" customHeight="1">
      <c r="A47" s="70">
        <v>8</v>
      </c>
      <c r="B47" s="71">
        <v>447</v>
      </c>
      <c r="C47" s="66" t="s">
        <v>51</v>
      </c>
      <c r="D47" s="68" t="s">
        <v>159</v>
      </c>
      <c r="E47" s="66" t="s">
        <v>84</v>
      </c>
      <c r="F47" s="157">
        <v>1</v>
      </c>
      <c r="G47" s="206">
        <v>2</v>
      </c>
      <c r="H47" s="156">
        <v>0</v>
      </c>
      <c r="I47" s="206">
        <v>0</v>
      </c>
      <c r="J47" s="66"/>
      <c r="K47" s="60"/>
      <c r="L47" s="60"/>
      <c r="M47" s="208">
        <v>2</v>
      </c>
      <c r="N47" s="66"/>
      <c r="O47" s="60"/>
      <c r="P47" s="208">
        <v>1</v>
      </c>
    </row>
    <row r="48" spans="1:16" ht="12.75" customHeight="1">
      <c r="A48" s="70">
        <v>8</v>
      </c>
      <c r="B48" s="71">
        <v>521</v>
      </c>
      <c r="C48" s="66" t="s">
        <v>51</v>
      </c>
      <c r="D48" s="68" t="s">
        <v>182</v>
      </c>
      <c r="E48" s="66" t="s">
        <v>154</v>
      </c>
      <c r="F48" s="157">
        <v>1</v>
      </c>
      <c r="G48" s="206">
        <v>2</v>
      </c>
      <c r="H48" s="156">
        <v>0</v>
      </c>
      <c r="I48" s="206">
        <v>0</v>
      </c>
      <c r="J48" s="66"/>
      <c r="K48" s="60"/>
      <c r="L48" s="60"/>
      <c r="M48" s="208">
        <v>0</v>
      </c>
      <c r="N48" s="66"/>
      <c r="O48" s="60"/>
      <c r="P48" s="208">
        <v>1</v>
      </c>
    </row>
    <row r="49" spans="1:16" ht="12.75" customHeight="1">
      <c r="A49" s="70">
        <v>8</v>
      </c>
      <c r="B49" s="71">
        <v>542</v>
      </c>
      <c r="C49" s="66" t="s">
        <v>51</v>
      </c>
      <c r="D49" s="68" t="s">
        <v>183</v>
      </c>
      <c r="E49" s="66" t="s">
        <v>229</v>
      </c>
      <c r="F49" s="157">
        <v>1</v>
      </c>
      <c r="G49" s="206">
        <v>2</v>
      </c>
      <c r="H49" s="156">
        <v>0</v>
      </c>
      <c r="I49" s="206">
        <v>0</v>
      </c>
      <c r="J49" s="66"/>
      <c r="K49" s="60"/>
      <c r="L49" s="60"/>
      <c r="M49" s="208">
        <v>0</v>
      </c>
      <c r="N49" s="66"/>
      <c r="O49" s="60"/>
      <c r="P49" s="208">
        <v>1</v>
      </c>
    </row>
    <row r="50" spans="1:16" ht="12.75" customHeight="1">
      <c r="A50" s="70">
        <v>8</v>
      </c>
      <c r="B50" s="71">
        <v>546</v>
      </c>
      <c r="C50" s="66" t="s">
        <v>51</v>
      </c>
      <c r="D50" s="68" t="s">
        <v>184</v>
      </c>
      <c r="E50" s="66" t="s">
        <v>230</v>
      </c>
      <c r="F50" s="157">
        <v>1</v>
      </c>
      <c r="G50" s="206">
        <v>2</v>
      </c>
      <c r="H50" s="156">
        <v>0</v>
      </c>
      <c r="I50" s="206">
        <v>0</v>
      </c>
      <c r="J50" s="66"/>
      <c r="K50" s="60"/>
      <c r="L50" s="60"/>
      <c r="M50" s="208">
        <v>2</v>
      </c>
      <c r="N50" s="66" t="s">
        <v>185</v>
      </c>
      <c r="O50" s="56" t="s">
        <v>306</v>
      </c>
      <c r="P50" s="208"/>
    </row>
    <row r="51" spans="1:16" ht="12.75" customHeight="1" thickBot="1">
      <c r="A51" s="70">
        <v>8</v>
      </c>
      <c r="B51" s="71">
        <v>564</v>
      </c>
      <c r="C51" s="66" t="s">
        <v>51</v>
      </c>
      <c r="D51" s="68" t="s">
        <v>160</v>
      </c>
      <c r="E51" s="66" t="s">
        <v>154</v>
      </c>
      <c r="F51" s="157">
        <v>1</v>
      </c>
      <c r="G51" s="206">
        <v>2</v>
      </c>
      <c r="H51" s="156">
        <v>0</v>
      </c>
      <c r="I51" s="206">
        <v>0</v>
      </c>
      <c r="J51" s="66"/>
      <c r="K51" s="60"/>
      <c r="L51" s="60"/>
      <c r="M51" s="208">
        <v>0</v>
      </c>
      <c r="N51" s="66"/>
      <c r="O51" s="60"/>
      <c r="P51" s="208">
        <v>0</v>
      </c>
    </row>
    <row r="52" spans="1:16" ht="16.5" customHeight="1" thickBot="1">
      <c r="A52" s="147"/>
      <c r="B52" s="148">
        <v>1000</v>
      </c>
      <c r="C52" s="251" t="s">
        <v>7</v>
      </c>
      <c r="D52" s="252"/>
      <c r="E52" s="149"/>
      <c r="F52" s="213"/>
      <c r="G52" s="214"/>
      <c r="H52" s="215">
        <f>SUM(H8:H51)</f>
        <v>20</v>
      </c>
      <c r="I52" s="216">
        <f>SUM(I8:I51)</f>
        <v>27</v>
      </c>
      <c r="J52" s="215">
        <f>COUNTA(J8:J51)</f>
        <v>19</v>
      </c>
      <c r="K52" s="217"/>
      <c r="L52" s="217"/>
      <c r="M52" s="218"/>
      <c r="N52" s="215">
        <f>COUNTA(N8:N51)</f>
        <v>39</v>
      </c>
      <c r="O52" s="217"/>
      <c r="P52" s="218"/>
    </row>
  </sheetData>
  <mergeCells count="17">
    <mergeCell ref="E4:E7"/>
    <mergeCell ref="G4:G7"/>
    <mergeCell ref="H4:H7"/>
    <mergeCell ref="C52:D52"/>
    <mergeCell ref="F4:F7"/>
    <mergeCell ref="A4:A7"/>
    <mergeCell ref="C4:C7"/>
    <mergeCell ref="D4:D7"/>
    <mergeCell ref="B4:B7"/>
    <mergeCell ref="I4:I7"/>
    <mergeCell ref="J4:M4"/>
    <mergeCell ref="N4:P4"/>
    <mergeCell ref="O2:P2"/>
    <mergeCell ref="J5:L5"/>
    <mergeCell ref="N5:O5"/>
    <mergeCell ref="M6:M7"/>
    <mergeCell ref="P6:P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375" style="2" customWidth="1"/>
    <col min="3" max="3" width="6.625" style="2" customWidth="1"/>
    <col min="4" max="4" width="11.625" style="54" customWidth="1"/>
    <col min="5" max="5" width="18.625" style="1" customWidth="1"/>
    <col min="6" max="6" width="11.625" style="2" customWidth="1"/>
    <col min="7" max="7" width="8.125" style="2" customWidth="1"/>
    <col min="8" max="8" width="18.625" style="1" customWidth="1"/>
    <col min="9" max="10" width="8.125" style="54" customWidth="1"/>
    <col min="11" max="11" width="18.625" style="1" customWidth="1"/>
    <col min="12" max="12" width="4.00390625" style="58" customWidth="1"/>
    <col min="13" max="20" width="4.00390625" style="2" customWidth="1"/>
    <col min="21" max="21" width="6.625" style="2" customWidth="1"/>
    <col min="22" max="16384" width="9.00390625" style="2" customWidth="1"/>
  </cols>
  <sheetData>
    <row r="1" spans="1:12" ht="12.75" thickBot="1">
      <c r="A1" s="107" t="s">
        <v>18</v>
      </c>
      <c r="B1" s="107"/>
      <c r="D1" s="2"/>
      <c r="E1" s="2"/>
      <c r="H1" s="2"/>
      <c r="I1" s="2"/>
      <c r="J1" s="2"/>
      <c r="K1" s="2"/>
      <c r="L1" s="2"/>
    </row>
    <row r="2" spans="1:21" ht="22.5" customHeight="1" thickBot="1">
      <c r="A2" s="20" t="s">
        <v>43</v>
      </c>
      <c r="D2" s="2"/>
      <c r="E2" s="2"/>
      <c r="H2" s="2"/>
      <c r="I2" s="2"/>
      <c r="J2" s="2"/>
      <c r="K2" s="2"/>
      <c r="L2" s="2"/>
      <c r="S2" s="228" t="s">
        <v>311</v>
      </c>
      <c r="T2" s="256"/>
      <c r="U2" s="229"/>
    </row>
    <row r="3" spans="4:12" ht="12.75" thickBot="1">
      <c r="D3" s="2"/>
      <c r="E3" s="2"/>
      <c r="H3" s="2"/>
      <c r="I3" s="2"/>
      <c r="J3" s="2"/>
      <c r="K3" s="2"/>
      <c r="L3" s="2"/>
    </row>
    <row r="4" spans="1:21" s="1" customFormat="1" ht="19.5" customHeight="1">
      <c r="A4" s="235" t="s">
        <v>33</v>
      </c>
      <c r="B4" s="221" t="s">
        <v>34</v>
      </c>
      <c r="C4" s="238" t="s">
        <v>35</v>
      </c>
      <c r="D4" s="222" t="s">
        <v>20</v>
      </c>
      <c r="E4" s="225" t="s">
        <v>232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/>
      <c r="U4" s="260" t="s">
        <v>258</v>
      </c>
    </row>
    <row r="5" spans="1:21" s="1" customFormat="1" ht="19.5" customHeight="1">
      <c r="A5" s="236"/>
      <c r="B5" s="219"/>
      <c r="C5" s="239"/>
      <c r="D5" s="240"/>
      <c r="E5" s="52"/>
      <c r="F5" s="51"/>
      <c r="G5" s="53"/>
      <c r="H5" s="53"/>
      <c r="I5" s="53"/>
      <c r="J5" s="53"/>
      <c r="K5" s="53"/>
      <c r="L5" s="230" t="s">
        <v>259</v>
      </c>
      <c r="M5" s="231"/>
      <c r="N5" s="231"/>
      <c r="O5" s="231"/>
      <c r="P5" s="231"/>
      <c r="Q5" s="231"/>
      <c r="R5" s="231"/>
      <c r="S5" s="231"/>
      <c r="T5" s="264"/>
      <c r="U5" s="261"/>
    </row>
    <row r="6" spans="1:21" s="1" customFormat="1" ht="19.5" customHeight="1">
      <c r="A6" s="236"/>
      <c r="B6" s="219"/>
      <c r="C6" s="239"/>
      <c r="D6" s="240"/>
      <c r="E6" s="258" t="s">
        <v>41</v>
      </c>
      <c r="F6" s="48"/>
      <c r="G6" s="265" t="s">
        <v>40</v>
      </c>
      <c r="H6" s="265"/>
      <c r="I6" s="265"/>
      <c r="J6" s="266"/>
      <c r="K6" s="266"/>
      <c r="L6" s="267" t="s">
        <v>46</v>
      </c>
      <c r="M6" s="268"/>
      <c r="N6" s="269"/>
      <c r="O6" s="266" t="s">
        <v>47</v>
      </c>
      <c r="P6" s="268"/>
      <c r="Q6" s="269"/>
      <c r="R6" s="266" t="s">
        <v>48</v>
      </c>
      <c r="S6" s="268"/>
      <c r="T6" s="270"/>
      <c r="U6" s="262"/>
    </row>
    <row r="7" spans="1:21" ht="60" customHeight="1">
      <c r="A7" s="237"/>
      <c r="B7" s="220"/>
      <c r="C7" s="239"/>
      <c r="D7" s="241"/>
      <c r="E7" s="259"/>
      <c r="F7" s="49" t="s">
        <v>36</v>
      </c>
      <c r="G7" s="50" t="s">
        <v>37</v>
      </c>
      <c r="H7" s="50" t="s">
        <v>39</v>
      </c>
      <c r="I7" s="50" t="s">
        <v>38</v>
      </c>
      <c r="J7" s="112" t="s">
        <v>260</v>
      </c>
      <c r="K7" s="112" t="s">
        <v>261</v>
      </c>
      <c r="L7" s="113" t="s">
        <v>262</v>
      </c>
      <c r="M7" s="114" t="s">
        <v>263</v>
      </c>
      <c r="N7" s="115" t="s">
        <v>42</v>
      </c>
      <c r="O7" s="116" t="s">
        <v>262</v>
      </c>
      <c r="P7" s="114" t="s">
        <v>263</v>
      </c>
      <c r="Q7" s="117" t="s">
        <v>42</v>
      </c>
      <c r="R7" s="115" t="s">
        <v>262</v>
      </c>
      <c r="S7" s="114" t="s">
        <v>263</v>
      </c>
      <c r="T7" s="115" t="s">
        <v>42</v>
      </c>
      <c r="U7" s="263"/>
    </row>
    <row r="8" spans="1:21" ht="28.5" customHeight="1">
      <c r="A8" s="70">
        <v>8</v>
      </c>
      <c r="B8" s="71">
        <v>201</v>
      </c>
      <c r="C8" s="66" t="s">
        <v>51</v>
      </c>
      <c r="D8" s="67" t="s">
        <v>52</v>
      </c>
      <c r="E8" s="61" t="s">
        <v>91</v>
      </c>
      <c r="F8" s="60" t="s">
        <v>92</v>
      </c>
      <c r="G8" s="196" t="s">
        <v>93</v>
      </c>
      <c r="H8" s="65" t="s">
        <v>200</v>
      </c>
      <c r="I8" s="65" t="s">
        <v>274</v>
      </c>
      <c r="J8" s="68"/>
      <c r="K8" s="73" t="s">
        <v>94</v>
      </c>
      <c r="L8" s="74" t="s">
        <v>268</v>
      </c>
      <c r="M8" s="64"/>
      <c r="N8" s="189"/>
      <c r="O8" s="64" t="s">
        <v>268</v>
      </c>
      <c r="P8" s="64"/>
      <c r="Q8" s="64"/>
      <c r="R8" s="190"/>
      <c r="S8" s="64"/>
      <c r="T8" s="191"/>
      <c r="U8" s="186">
        <v>1</v>
      </c>
    </row>
    <row r="9" spans="1:21" ht="28.5" customHeight="1">
      <c r="A9" s="70">
        <v>8</v>
      </c>
      <c r="B9" s="71">
        <v>202</v>
      </c>
      <c r="C9" s="66" t="s">
        <v>51</v>
      </c>
      <c r="D9" s="67" t="s">
        <v>55</v>
      </c>
      <c r="E9" s="63" t="s">
        <v>95</v>
      </c>
      <c r="F9" s="60" t="s">
        <v>96</v>
      </c>
      <c r="G9" s="64" t="s">
        <v>97</v>
      </c>
      <c r="H9" s="65" t="s">
        <v>201</v>
      </c>
      <c r="I9" s="65" t="s">
        <v>275</v>
      </c>
      <c r="J9" s="68"/>
      <c r="K9" s="73" t="s">
        <v>98</v>
      </c>
      <c r="L9" s="74"/>
      <c r="M9" s="64" t="s">
        <v>189</v>
      </c>
      <c r="N9" s="64"/>
      <c r="O9" s="64"/>
      <c r="P9" s="64" t="s">
        <v>189</v>
      </c>
      <c r="Q9" s="64"/>
      <c r="R9" s="64"/>
      <c r="S9" s="64"/>
      <c r="T9" s="191"/>
      <c r="U9" s="186">
        <v>0</v>
      </c>
    </row>
    <row r="10" spans="1:21" ht="38.25" customHeight="1">
      <c r="A10" s="70">
        <v>8</v>
      </c>
      <c r="B10" s="71">
        <v>203</v>
      </c>
      <c r="C10" s="66" t="s">
        <v>51</v>
      </c>
      <c r="D10" s="68" t="s">
        <v>124</v>
      </c>
      <c r="E10" s="63" t="s">
        <v>216</v>
      </c>
      <c r="F10" s="65" t="s">
        <v>269</v>
      </c>
      <c r="G10" s="47" t="s">
        <v>270</v>
      </c>
      <c r="H10" s="65" t="s">
        <v>203</v>
      </c>
      <c r="I10" s="65" t="s">
        <v>276</v>
      </c>
      <c r="J10" s="62"/>
      <c r="K10" s="43" t="s">
        <v>282</v>
      </c>
      <c r="L10" s="74" t="s">
        <v>271</v>
      </c>
      <c r="M10" s="64"/>
      <c r="N10" s="64"/>
      <c r="O10" s="64" t="s">
        <v>271</v>
      </c>
      <c r="P10" s="64"/>
      <c r="Q10" s="64"/>
      <c r="R10" s="64"/>
      <c r="S10" s="64"/>
      <c r="T10" s="191"/>
      <c r="U10" s="187">
        <v>0</v>
      </c>
    </row>
    <row r="11" spans="1:21" ht="13.5" customHeight="1">
      <c r="A11" s="70">
        <v>8</v>
      </c>
      <c r="B11" s="71">
        <v>204</v>
      </c>
      <c r="C11" s="66" t="s">
        <v>51</v>
      </c>
      <c r="D11" s="68" t="s">
        <v>167</v>
      </c>
      <c r="E11" s="63"/>
      <c r="F11" s="60"/>
      <c r="G11" s="64"/>
      <c r="H11" s="65"/>
      <c r="I11" s="65"/>
      <c r="J11" s="68"/>
      <c r="K11" s="73"/>
      <c r="L11" s="74"/>
      <c r="M11" s="64"/>
      <c r="N11" s="64"/>
      <c r="O11" s="64"/>
      <c r="P11" s="64"/>
      <c r="Q11" s="64"/>
      <c r="R11" s="64"/>
      <c r="S11" s="64"/>
      <c r="T11" s="191"/>
      <c r="U11" s="187">
        <v>1</v>
      </c>
    </row>
    <row r="12" spans="1:21" ht="13.5" customHeight="1">
      <c r="A12" s="70">
        <v>8</v>
      </c>
      <c r="B12" s="71">
        <v>205</v>
      </c>
      <c r="C12" s="66" t="s">
        <v>51</v>
      </c>
      <c r="D12" s="68" t="s">
        <v>127</v>
      </c>
      <c r="E12" s="63"/>
      <c r="F12" s="60"/>
      <c r="G12" s="64"/>
      <c r="H12" s="65"/>
      <c r="I12" s="65"/>
      <c r="J12" s="68"/>
      <c r="K12" s="73"/>
      <c r="L12" s="74"/>
      <c r="M12" s="64"/>
      <c r="N12" s="64"/>
      <c r="O12" s="64"/>
      <c r="P12" s="64"/>
      <c r="Q12" s="64"/>
      <c r="R12" s="64"/>
      <c r="S12" s="64"/>
      <c r="T12" s="191"/>
      <c r="U12" s="187">
        <v>1</v>
      </c>
    </row>
    <row r="13" spans="1:21" ht="28.5" customHeight="1">
      <c r="A13" s="70">
        <v>8</v>
      </c>
      <c r="B13" s="71">
        <v>207</v>
      </c>
      <c r="C13" s="66" t="s">
        <v>51</v>
      </c>
      <c r="D13" s="68" t="s">
        <v>169</v>
      </c>
      <c r="E13" s="63" t="s">
        <v>186</v>
      </c>
      <c r="F13" s="60" t="s">
        <v>187</v>
      </c>
      <c r="G13" s="64" t="s">
        <v>188</v>
      </c>
      <c r="H13" s="72" t="s">
        <v>281</v>
      </c>
      <c r="I13" s="65" t="s">
        <v>278</v>
      </c>
      <c r="J13" s="184"/>
      <c r="K13" s="73"/>
      <c r="L13" s="74" t="s">
        <v>272</v>
      </c>
      <c r="M13" s="64"/>
      <c r="N13" s="64"/>
      <c r="O13" s="64" t="s">
        <v>272</v>
      </c>
      <c r="P13" s="64"/>
      <c r="Q13" s="64"/>
      <c r="R13" s="64"/>
      <c r="S13" s="64"/>
      <c r="T13" s="191"/>
      <c r="U13" s="187">
        <v>0</v>
      </c>
    </row>
    <row r="14" spans="1:21" ht="13.5" customHeight="1">
      <c r="A14" s="70">
        <v>8</v>
      </c>
      <c r="B14" s="71">
        <v>208</v>
      </c>
      <c r="C14" s="66" t="s">
        <v>51</v>
      </c>
      <c r="D14" s="68" t="s">
        <v>130</v>
      </c>
      <c r="E14" s="63"/>
      <c r="F14" s="60"/>
      <c r="G14" s="64"/>
      <c r="H14" s="65"/>
      <c r="I14" s="65"/>
      <c r="J14" s="68"/>
      <c r="K14" s="73"/>
      <c r="L14" s="74"/>
      <c r="M14" s="64"/>
      <c r="N14" s="64"/>
      <c r="O14" s="64"/>
      <c r="P14" s="64"/>
      <c r="Q14" s="64"/>
      <c r="R14" s="64"/>
      <c r="S14" s="64"/>
      <c r="T14" s="191"/>
      <c r="U14" s="187">
        <v>0</v>
      </c>
    </row>
    <row r="15" spans="1:21" ht="13.5" customHeight="1">
      <c r="A15" s="70">
        <v>8</v>
      </c>
      <c r="B15" s="71">
        <v>210</v>
      </c>
      <c r="C15" s="66" t="s">
        <v>51</v>
      </c>
      <c r="D15" s="68" t="s">
        <v>171</v>
      </c>
      <c r="E15" s="63"/>
      <c r="F15" s="60"/>
      <c r="G15" s="64"/>
      <c r="H15" s="65"/>
      <c r="I15" s="65"/>
      <c r="J15" s="68"/>
      <c r="K15" s="73"/>
      <c r="L15" s="74"/>
      <c r="M15" s="64"/>
      <c r="N15" s="64"/>
      <c r="O15" s="64"/>
      <c r="P15" s="64"/>
      <c r="Q15" s="64"/>
      <c r="R15" s="64"/>
      <c r="S15" s="64"/>
      <c r="T15" s="191"/>
      <c r="U15" s="187">
        <v>0</v>
      </c>
    </row>
    <row r="16" spans="1:21" ht="13.5" customHeight="1">
      <c r="A16" s="70">
        <v>8</v>
      </c>
      <c r="B16" s="71">
        <v>211</v>
      </c>
      <c r="C16" s="66" t="s">
        <v>51</v>
      </c>
      <c r="D16" s="68" t="s">
        <v>173</v>
      </c>
      <c r="E16" s="63"/>
      <c r="F16" s="60"/>
      <c r="G16" s="64"/>
      <c r="H16" s="65"/>
      <c r="I16" s="65"/>
      <c r="J16" s="68"/>
      <c r="K16" s="73"/>
      <c r="L16" s="74"/>
      <c r="M16" s="64"/>
      <c r="N16" s="64"/>
      <c r="O16" s="64"/>
      <c r="P16" s="64"/>
      <c r="Q16" s="64"/>
      <c r="R16" s="64"/>
      <c r="S16" s="64"/>
      <c r="T16" s="191"/>
      <c r="U16" s="187">
        <v>1</v>
      </c>
    </row>
    <row r="17" spans="1:21" ht="13.5" customHeight="1">
      <c r="A17" s="70">
        <v>8</v>
      </c>
      <c r="B17" s="71">
        <v>212</v>
      </c>
      <c r="C17" s="66" t="s">
        <v>51</v>
      </c>
      <c r="D17" s="68" t="s">
        <v>58</v>
      </c>
      <c r="E17" s="63"/>
      <c r="F17" s="60"/>
      <c r="G17" s="64"/>
      <c r="H17" s="65"/>
      <c r="I17" s="65"/>
      <c r="J17" s="68"/>
      <c r="K17" s="73"/>
      <c r="L17" s="74"/>
      <c r="M17" s="64"/>
      <c r="N17" s="64"/>
      <c r="O17" s="64"/>
      <c r="P17" s="64"/>
      <c r="Q17" s="64"/>
      <c r="R17" s="64"/>
      <c r="S17" s="64"/>
      <c r="T17" s="191"/>
      <c r="U17" s="187">
        <v>0</v>
      </c>
    </row>
    <row r="18" spans="1:21" ht="13.5" customHeight="1">
      <c r="A18" s="70">
        <v>8</v>
      </c>
      <c r="B18" s="71">
        <v>214</v>
      </c>
      <c r="C18" s="66" t="s">
        <v>51</v>
      </c>
      <c r="D18" s="68" t="s">
        <v>61</v>
      </c>
      <c r="E18" s="63"/>
      <c r="F18" s="60"/>
      <c r="G18" s="64"/>
      <c r="H18" s="65"/>
      <c r="I18" s="65"/>
      <c r="J18" s="68"/>
      <c r="K18" s="73"/>
      <c r="L18" s="74"/>
      <c r="M18" s="64"/>
      <c r="N18" s="64"/>
      <c r="O18" s="64"/>
      <c r="P18" s="64"/>
      <c r="Q18" s="64"/>
      <c r="R18" s="64"/>
      <c r="S18" s="64"/>
      <c r="T18" s="191"/>
      <c r="U18" s="187">
        <v>0</v>
      </c>
    </row>
    <row r="19" spans="1:21" ht="13.5" customHeight="1">
      <c r="A19" s="70">
        <v>8</v>
      </c>
      <c r="B19" s="71">
        <v>215</v>
      </c>
      <c r="C19" s="66" t="s">
        <v>51</v>
      </c>
      <c r="D19" s="68" t="s">
        <v>63</v>
      </c>
      <c r="E19" s="63"/>
      <c r="F19" s="60"/>
      <c r="G19" s="64"/>
      <c r="H19" s="65"/>
      <c r="I19" s="65"/>
      <c r="J19" s="68"/>
      <c r="K19" s="73"/>
      <c r="L19" s="74"/>
      <c r="M19" s="64"/>
      <c r="N19" s="64"/>
      <c r="O19" s="64"/>
      <c r="P19" s="64"/>
      <c r="Q19" s="64"/>
      <c r="R19" s="64"/>
      <c r="S19" s="64"/>
      <c r="T19" s="191"/>
      <c r="U19" s="187">
        <v>1</v>
      </c>
    </row>
    <row r="20" spans="1:21" ht="13.5" customHeight="1">
      <c r="A20" s="70">
        <v>8</v>
      </c>
      <c r="B20" s="71">
        <v>216</v>
      </c>
      <c r="C20" s="66" t="s">
        <v>51</v>
      </c>
      <c r="D20" s="68" t="s">
        <v>66</v>
      </c>
      <c r="E20" s="63"/>
      <c r="F20" s="60"/>
      <c r="G20" s="64"/>
      <c r="H20" s="65"/>
      <c r="I20" s="65"/>
      <c r="J20" s="68"/>
      <c r="K20" s="73"/>
      <c r="L20" s="74"/>
      <c r="M20" s="64"/>
      <c r="N20" s="64"/>
      <c r="O20" s="64"/>
      <c r="P20" s="64"/>
      <c r="Q20" s="64"/>
      <c r="R20" s="64"/>
      <c r="S20" s="64"/>
      <c r="T20" s="191"/>
      <c r="U20" s="187">
        <v>0</v>
      </c>
    </row>
    <row r="21" spans="1:21" ht="13.5" customHeight="1">
      <c r="A21" s="70">
        <v>8</v>
      </c>
      <c r="B21" s="71">
        <v>217</v>
      </c>
      <c r="C21" s="66" t="s">
        <v>51</v>
      </c>
      <c r="D21" s="68" t="s">
        <v>132</v>
      </c>
      <c r="E21" s="63"/>
      <c r="F21" s="60"/>
      <c r="G21" s="64"/>
      <c r="H21" s="65"/>
      <c r="I21" s="65"/>
      <c r="J21" s="68"/>
      <c r="K21" s="73"/>
      <c r="L21" s="74"/>
      <c r="M21" s="64"/>
      <c r="N21" s="64"/>
      <c r="O21" s="64"/>
      <c r="P21" s="64"/>
      <c r="Q21" s="64"/>
      <c r="R21" s="64"/>
      <c r="S21" s="64"/>
      <c r="T21" s="191"/>
      <c r="U21" s="187">
        <v>1</v>
      </c>
    </row>
    <row r="22" spans="1:21" ht="13.5" customHeight="1">
      <c r="A22" s="70">
        <v>8</v>
      </c>
      <c r="B22" s="71">
        <v>219</v>
      </c>
      <c r="C22" s="66" t="s">
        <v>51</v>
      </c>
      <c r="D22" s="68" t="s">
        <v>136</v>
      </c>
      <c r="E22" s="63"/>
      <c r="F22" s="60"/>
      <c r="G22" s="64"/>
      <c r="H22" s="65"/>
      <c r="I22" s="65"/>
      <c r="J22" s="68"/>
      <c r="K22" s="73"/>
      <c r="L22" s="74"/>
      <c r="M22" s="64"/>
      <c r="N22" s="64"/>
      <c r="O22" s="64"/>
      <c r="P22" s="64"/>
      <c r="Q22" s="64"/>
      <c r="R22" s="64"/>
      <c r="S22" s="64"/>
      <c r="T22" s="191"/>
      <c r="U22" s="187">
        <v>0</v>
      </c>
    </row>
    <row r="23" spans="1:21" ht="13.5" customHeight="1">
      <c r="A23" s="70">
        <v>8</v>
      </c>
      <c r="B23" s="71">
        <v>220</v>
      </c>
      <c r="C23" s="66" t="s">
        <v>51</v>
      </c>
      <c r="D23" s="67" t="s">
        <v>140</v>
      </c>
      <c r="E23" s="63"/>
      <c r="F23" s="60"/>
      <c r="G23" s="64"/>
      <c r="H23" s="65"/>
      <c r="I23" s="65"/>
      <c r="J23" s="68"/>
      <c r="K23" s="73"/>
      <c r="L23" s="74"/>
      <c r="M23" s="64"/>
      <c r="N23" s="64"/>
      <c r="O23" s="64"/>
      <c r="P23" s="64"/>
      <c r="Q23" s="64"/>
      <c r="R23" s="64"/>
      <c r="S23" s="64"/>
      <c r="T23" s="191"/>
      <c r="U23" s="186">
        <v>1</v>
      </c>
    </row>
    <row r="24" spans="1:21" ht="43.5" customHeight="1">
      <c r="A24" s="70">
        <v>8</v>
      </c>
      <c r="B24" s="71">
        <v>221</v>
      </c>
      <c r="C24" s="66" t="s">
        <v>51</v>
      </c>
      <c r="D24" s="67" t="s">
        <v>69</v>
      </c>
      <c r="E24" s="63" t="s">
        <v>99</v>
      </c>
      <c r="F24" s="60"/>
      <c r="G24" s="64" t="s">
        <v>100</v>
      </c>
      <c r="H24" s="65" t="s">
        <v>202</v>
      </c>
      <c r="I24" s="65" t="s">
        <v>277</v>
      </c>
      <c r="J24" s="68"/>
      <c r="K24" s="73" t="s">
        <v>101</v>
      </c>
      <c r="L24" s="74" t="s">
        <v>273</v>
      </c>
      <c r="M24" s="64"/>
      <c r="N24" s="64"/>
      <c r="O24" s="64" t="s">
        <v>273</v>
      </c>
      <c r="P24" s="64"/>
      <c r="Q24" s="64"/>
      <c r="R24" s="64"/>
      <c r="S24" s="64"/>
      <c r="T24" s="191"/>
      <c r="U24" s="186">
        <v>0</v>
      </c>
    </row>
    <row r="25" spans="1:21" ht="13.5" customHeight="1">
      <c r="A25" s="70">
        <v>8</v>
      </c>
      <c r="B25" s="71">
        <v>222</v>
      </c>
      <c r="C25" s="66" t="s">
        <v>107</v>
      </c>
      <c r="D25" s="68" t="s">
        <v>108</v>
      </c>
      <c r="E25" s="63"/>
      <c r="F25" s="60"/>
      <c r="G25" s="64"/>
      <c r="H25" s="65"/>
      <c r="I25" s="65"/>
      <c r="J25" s="68"/>
      <c r="K25" s="73"/>
      <c r="L25" s="74"/>
      <c r="M25" s="64"/>
      <c r="N25" s="64"/>
      <c r="O25" s="64"/>
      <c r="P25" s="64"/>
      <c r="Q25" s="64"/>
      <c r="R25" s="64"/>
      <c r="S25" s="64"/>
      <c r="T25" s="191"/>
      <c r="U25" s="187">
        <v>0</v>
      </c>
    </row>
    <row r="26" spans="1:21" ht="13.5" customHeight="1">
      <c r="A26" s="70">
        <v>8</v>
      </c>
      <c r="B26" s="71">
        <v>223</v>
      </c>
      <c r="C26" s="66" t="s">
        <v>107</v>
      </c>
      <c r="D26" s="68" t="s">
        <v>111</v>
      </c>
      <c r="E26" s="63"/>
      <c r="F26" s="60"/>
      <c r="G26" s="64"/>
      <c r="H26" s="65"/>
      <c r="I26" s="65"/>
      <c r="J26" s="68"/>
      <c r="K26" s="73"/>
      <c r="L26" s="74"/>
      <c r="M26" s="64"/>
      <c r="N26" s="64"/>
      <c r="O26" s="64"/>
      <c r="P26" s="64"/>
      <c r="Q26" s="64"/>
      <c r="R26" s="64"/>
      <c r="S26" s="64"/>
      <c r="T26" s="191"/>
      <c r="U26" s="187">
        <v>0</v>
      </c>
    </row>
    <row r="27" spans="1:21" ht="13.5" customHeight="1">
      <c r="A27" s="70">
        <v>8</v>
      </c>
      <c r="B27" s="71">
        <v>224</v>
      </c>
      <c r="C27" s="66" t="s">
        <v>51</v>
      </c>
      <c r="D27" s="68" t="s">
        <v>161</v>
      </c>
      <c r="E27" s="63"/>
      <c r="F27" s="60"/>
      <c r="G27" s="64"/>
      <c r="H27" s="65"/>
      <c r="I27" s="65"/>
      <c r="J27" s="68"/>
      <c r="K27" s="73"/>
      <c r="L27" s="74"/>
      <c r="M27" s="64"/>
      <c r="N27" s="64"/>
      <c r="O27" s="64"/>
      <c r="P27" s="64"/>
      <c r="Q27" s="64"/>
      <c r="R27" s="64"/>
      <c r="S27" s="64"/>
      <c r="T27" s="191"/>
      <c r="U27" s="187">
        <v>0</v>
      </c>
    </row>
    <row r="28" spans="1:21" ht="13.5" customHeight="1">
      <c r="A28" s="70">
        <v>8</v>
      </c>
      <c r="B28" s="71">
        <v>225</v>
      </c>
      <c r="C28" s="66" t="s">
        <v>51</v>
      </c>
      <c r="D28" s="67" t="s">
        <v>73</v>
      </c>
      <c r="E28" s="63"/>
      <c r="F28" s="60"/>
      <c r="G28" s="64"/>
      <c r="H28" s="65"/>
      <c r="I28" s="65"/>
      <c r="J28" s="183"/>
      <c r="K28" s="197"/>
      <c r="L28" s="74"/>
      <c r="M28" s="64"/>
      <c r="N28" s="64"/>
      <c r="O28" s="64"/>
      <c r="P28" s="64"/>
      <c r="Q28" s="64"/>
      <c r="R28" s="64"/>
      <c r="S28" s="64"/>
      <c r="T28" s="191"/>
      <c r="U28" s="186">
        <v>0</v>
      </c>
    </row>
    <row r="29" spans="1:21" ht="13.5" customHeight="1">
      <c r="A29" s="70">
        <v>8</v>
      </c>
      <c r="B29" s="71">
        <v>226</v>
      </c>
      <c r="C29" s="69" t="s">
        <v>51</v>
      </c>
      <c r="D29" s="68" t="s">
        <v>75</v>
      </c>
      <c r="E29" s="63"/>
      <c r="F29" s="60"/>
      <c r="G29" s="64"/>
      <c r="H29" s="65"/>
      <c r="I29" s="65"/>
      <c r="J29" s="68"/>
      <c r="K29" s="73"/>
      <c r="L29" s="74"/>
      <c r="M29" s="64"/>
      <c r="N29" s="64"/>
      <c r="O29" s="64"/>
      <c r="P29" s="64"/>
      <c r="Q29" s="64"/>
      <c r="R29" s="64"/>
      <c r="S29" s="64"/>
      <c r="T29" s="191"/>
      <c r="U29" s="186">
        <v>1</v>
      </c>
    </row>
    <row r="30" spans="1:21" ht="13.5" customHeight="1">
      <c r="A30" s="70">
        <v>8</v>
      </c>
      <c r="B30" s="71">
        <v>227</v>
      </c>
      <c r="C30" s="69" t="s">
        <v>51</v>
      </c>
      <c r="D30" s="68" t="s">
        <v>176</v>
      </c>
      <c r="E30" s="63"/>
      <c r="F30" s="60"/>
      <c r="G30" s="64"/>
      <c r="H30" s="65"/>
      <c r="I30" s="65"/>
      <c r="J30" s="68"/>
      <c r="K30" s="73"/>
      <c r="L30" s="74"/>
      <c r="M30" s="64"/>
      <c r="N30" s="64"/>
      <c r="O30" s="64"/>
      <c r="P30" s="64"/>
      <c r="Q30" s="64"/>
      <c r="R30" s="64"/>
      <c r="S30" s="64"/>
      <c r="T30" s="191"/>
      <c r="U30" s="187">
        <v>0</v>
      </c>
    </row>
    <row r="31" spans="1:21" ht="28.5" customHeight="1">
      <c r="A31" s="70">
        <v>8</v>
      </c>
      <c r="B31" s="71">
        <v>228</v>
      </c>
      <c r="C31" s="69" t="s">
        <v>51</v>
      </c>
      <c r="D31" s="68" t="s">
        <v>178</v>
      </c>
      <c r="E31" s="63" t="s">
        <v>190</v>
      </c>
      <c r="F31" s="60"/>
      <c r="G31" s="64" t="s">
        <v>191</v>
      </c>
      <c r="H31" s="65" t="s">
        <v>280</v>
      </c>
      <c r="I31" s="65" t="s">
        <v>279</v>
      </c>
      <c r="J31" s="68"/>
      <c r="K31" s="73" t="s">
        <v>192</v>
      </c>
      <c r="L31" s="74" t="s">
        <v>193</v>
      </c>
      <c r="M31" s="64"/>
      <c r="N31" s="64"/>
      <c r="O31" s="64" t="s">
        <v>193</v>
      </c>
      <c r="P31" s="64"/>
      <c r="Q31" s="64"/>
      <c r="R31" s="64"/>
      <c r="S31" s="64"/>
      <c r="T31" s="191"/>
      <c r="U31" s="187">
        <v>1</v>
      </c>
    </row>
    <row r="32" spans="1:21" ht="13.5" customHeight="1">
      <c r="A32" s="70">
        <v>8</v>
      </c>
      <c r="B32" s="71">
        <v>229</v>
      </c>
      <c r="C32" s="69" t="s">
        <v>51</v>
      </c>
      <c r="D32" s="68" t="s">
        <v>145</v>
      </c>
      <c r="E32" s="63"/>
      <c r="F32" s="60"/>
      <c r="G32" s="64"/>
      <c r="H32" s="65"/>
      <c r="I32" s="65"/>
      <c r="J32" s="68"/>
      <c r="K32" s="73"/>
      <c r="L32" s="74"/>
      <c r="M32" s="64"/>
      <c r="N32" s="64"/>
      <c r="O32" s="64"/>
      <c r="P32" s="64"/>
      <c r="Q32" s="64"/>
      <c r="R32" s="64"/>
      <c r="S32" s="64"/>
      <c r="T32" s="191"/>
      <c r="U32" s="187">
        <v>0</v>
      </c>
    </row>
    <row r="33" spans="1:21" ht="13.5" customHeight="1">
      <c r="A33" s="70">
        <v>8</v>
      </c>
      <c r="B33" s="71">
        <v>230</v>
      </c>
      <c r="C33" s="69" t="s">
        <v>51</v>
      </c>
      <c r="D33" s="68" t="s">
        <v>148</v>
      </c>
      <c r="E33" s="63"/>
      <c r="F33" s="60"/>
      <c r="G33" s="64"/>
      <c r="H33" s="65"/>
      <c r="I33" s="65"/>
      <c r="J33" s="68"/>
      <c r="K33" s="73"/>
      <c r="L33" s="74"/>
      <c r="M33" s="64"/>
      <c r="N33" s="64"/>
      <c r="O33" s="64"/>
      <c r="P33" s="64"/>
      <c r="Q33" s="64"/>
      <c r="R33" s="64"/>
      <c r="S33" s="64"/>
      <c r="T33" s="191"/>
      <c r="U33" s="187">
        <v>0</v>
      </c>
    </row>
    <row r="34" spans="1:21" ht="13.5" customHeight="1">
      <c r="A34" s="70">
        <v>8</v>
      </c>
      <c r="B34" s="71">
        <v>231</v>
      </c>
      <c r="C34" s="69" t="s">
        <v>51</v>
      </c>
      <c r="D34" s="68" t="s">
        <v>179</v>
      </c>
      <c r="E34" s="63"/>
      <c r="F34" s="60"/>
      <c r="G34" s="64"/>
      <c r="H34" s="65"/>
      <c r="I34" s="65"/>
      <c r="J34" s="68"/>
      <c r="K34" s="73"/>
      <c r="L34" s="74"/>
      <c r="M34" s="64"/>
      <c r="N34" s="64"/>
      <c r="O34" s="64"/>
      <c r="P34" s="64"/>
      <c r="Q34" s="64"/>
      <c r="R34" s="64"/>
      <c r="S34" s="64"/>
      <c r="T34" s="191"/>
      <c r="U34" s="187">
        <v>0</v>
      </c>
    </row>
    <row r="35" spans="1:21" ht="13.5" customHeight="1">
      <c r="A35" s="70">
        <v>8</v>
      </c>
      <c r="B35" s="71">
        <v>232</v>
      </c>
      <c r="C35" s="69" t="s">
        <v>107</v>
      </c>
      <c r="D35" s="68" t="s">
        <v>115</v>
      </c>
      <c r="E35" s="63"/>
      <c r="F35" s="60"/>
      <c r="G35" s="64"/>
      <c r="H35" s="65"/>
      <c r="I35" s="65"/>
      <c r="J35" s="68"/>
      <c r="K35" s="73"/>
      <c r="L35" s="74"/>
      <c r="M35" s="64"/>
      <c r="N35" s="64"/>
      <c r="O35" s="64"/>
      <c r="P35" s="64"/>
      <c r="Q35" s="64"/>
      <c r="R35" s="64"/>
      <c r="S35" s="64"/>
      <c r="T35" s="191"/>
      <c r="U35" s="187">
        <v>0</v>
      </c>
    </row>
    <row r="36" spans="1:21" ht="13.5" customHeight="1">
      <c r="A36" s="70">
        <v>8</v>
      </c>
      <c r="B36" s="71">
        <v>233</v>
      </c>
      <c r="C36" s="69" t="s">
        <v>107</v>
      </c>
      <c r="D36" s="68" t="s">
        <v>118</v>
      </c>
      <c r="E36" s="63"/>
      <c r="F36" s="60"/>
      <c r="G36" s="64"/>
      <c r="H36" s="65"/>
      <c r="I36" s="65"/>
      <c r="J36" s="68"/>
      <c r="K36" s="73"/>
      <c r="L36" s="74"/>
      <c r="M36" s="64"/>
      <c r="N36" s="64"/>
      <c r="O36" s="64"/>
      <c r="P36" s="64"/>
      <c r="Q36" s="64"/>
      <c r="R36" s="64"/>
      <c r="S36" s="64"/>
      <c r="T36" s="191"/>
      <c r="U36" s="187">
        <v>0</v>
      </c>
    </row>
    <row r="37" spans="1:21" ht="13.5" customHeight="1">
      <c r="A37" s="70">
        <v>8</v>
      </c>
      <c r="B37" s="71">
        <v>234</v>
      </c>
      <c r="C37" s="69" t="s">
        <v>107</v>
      </c>
      <c r="D37" s="68" t="s">
        <v>121</v>
      </c>
      <c r="E37" s="63"/>
      <c r="F37" s="60"/>
      <c r="G37" s="64"/>
      <c r="H37" s="65"/>
      <c r="I37" s="65"/>
      <c r="J37" s="68"/>
      <c r="K37" s="73"/>
      <c r="L37" s="74"/>
      <c r="M37" s="64"/>
      <c r="N37" s="64"/>
      <c r="O37" s="64"/>
      <c r="P37" s="64"/>
      <c r="Q37" s="64"/>
      <c r="R37" s="64"/>
      <c r="S37" s="64"/>
      <c r="T37" s="191"/>
      <c r="U37" s="187">
        <v>0</v>
      </c>
    </row>
    <row r="38" spans="1:21" ht="13.5" customHeight="1">
      <c r="A38" s="70">
        <v>8</v>
      </c>
      <c r="B38" s="71">
        <v>235</v>
      </c>
      <c r="C38" s="69" t="s">
        <v>51</v>
      </c>
      <c r="D38" s="68" t="s">
        <v>151</v>
      </c>
      <c r="E38" s="63"/>
      <c r="F38" s="60"/>
      <c r="G38" s="64"/>
      <c r="H38" s="65"/>
      <c r="I38" s="65"/>
      <c r="J38" s="68"/>
      <c r="K38" s="73"/>
      <c r="L38" s="74"/>
      <c r="M38" s="64"/>
      <c r="N38" s="64"/>
      <c r="O38" s="64"/>
      <c r="P38" s="64"/>
      <c r="Q38" s="64"/>
      <c r="R38" s="64"/>
      <c r="S38" s="64"/>
      <c r="T38" s="191"/>
      <c r="U38" s="187">
        <v>0</v>
      </c>
    </row>
    <row r="39" spans="1:21" ht="13.5" customHeight="1">
      <c r="A39" s="70">
        <v>8</v>
      </c>
      <c r="B39" s="71">
        <v>236</v>
      </c>
      <c r="C39" s="69" t="s">
        <v>51</v>
      </c>
      <c r="D39" s="68" t="s">
        <v>78</v>
      </c>
      <c r="E39" s="63"/>
      <c r="F39" s="60"/>
      <c r="G39" s="64"/>
      <c r="H39" s="65"/>
      <c r="I39" s="65"/>
      <c r="J39" s="68"/>
      <c r="K39" s="73"/>
      <c r="L39" s="74"/>
      <c r="M39" s="64"/>
      <c r="N39" s="64"/>
      <c r="O39" s="64"/>
      <c r="P39" s="64"/>
      <c r="Q39" s="64"/>
      <c r="R39" s="64"/>
      <c r="S39" s="64"/>
      <c r="T39" s="191"/>
      <c r="U39" s="187">
        <v>0</v>
      </c>
    </row>
    <row r="40" spans="1:21" ht="13.5" customHeight="1">
      <c r="A40" s="70">
        <v>8</v>
      </c>
      <c r="B40" s="71">
        <v>302</v>
      </c>
      <c r="C40" s="69" t="s">
        <v>51</v>
      </c>
      <c r="D40" s="68" t="s">
        <v>79</v>
      </c>
      <c r="E40" s="63"/>
      <c r="F40" s="60"/>
      <c r="G40" s="64"/>
      <c r="H40" s="65"/>
      <c r="I40" s="65"/>
      <c r="J40" s="68"/>
      <c r="K40" s="73"/>
      <c r="L40" s="74"/>
      <c r="M40" s="64"/>
      <c r="N40" s="64"/>
      <c r="O40" s="64"/>
      <c r="P40" s="64"/>
      <c r="Q40" s="64"/>
      <c r="R40" s="64"/>
      <c r="S40" s="64"/>
      <c r="T40" s="191"/>
      <c r="U40" s="187">
        <v>0</v>
      </c>
    </row>
    <row r="41" spans="1:21" ht="13.5" customHeight="1">
      <c r="A41" s="70">
        <v>8</v>
      </c>
      <c r="B41" s="71">
        <v>309</v>
      </c>
      <c r="C41" s="69" t="s">
        <v>51</v>
      </c>
      <c r="D41" s="68" t="s">
        <v>81</v>
      </c>
      <c r="E41" s="63"/>
      <c r="F41" s="60"/>
      <c r="G41" s="64"/>
      <c r="H41" s="65"/>
      <c r="I41" s="65"/>
      <c r="J41" s="68"/>
      <c r="K41" s="73"/>
      <c r="L41" s="74"/>
      <c r="M41" s="64"/>
      <c r="N41" s="64"/>
      <c r="O41" s="64"/>
      <c r="P41" s="64"/>
      <c r="Q41" s="64"/>
      <c r="R41" s="64"/>
      <c r="S41" s="64"/>
      <c r="T41" s="191"/>
      <c r="U41" s="187">
        <v>0</v>
      </c>
    </row>
    <row r="42" spans="1:21" ht="13.5" customHeight="1">
      <c r="A42" s="70">
        <v>8</v>
      </c>
      <c r="B42" s="71">
        <v>310</v>
      </c>
      <c r="C42" s="66" t="s">
        <v>51</v>
      </c>
      <c r="D42" s="67" t="s">
        <v>83</v>
      </c>
      <c r="E42" s="63"/>
      <c r="F42" s="60"/>
      <c r="G42" s="64"/>
      <c r="H42" s="65"/>
      <c r="I42" s="65"/>
      <c r="J42" s="68"/>
      <c r="K42" s="73"/>
      <c r="L42" s="74"/>
      <c r="M42" s="64"/>
      <c r="N42" s="64"/>
      <c r="O42" s="64"/>
      <c r="P42" s="64"/>
      <c r="Q42" s="64"/>
      <c r="R42" s="64"/>
      <c r="S42" s="64"/>
      <c r="T42" s="191"/>
      <c r="U42" s="186">
        <v>0</v>
      </c>
    </row>
    <row r="43" spans="1:21" ht="13.5" customHeight="1">
      <c r="A43" s="70">
        <v>8</v>
      </c>
      <c r="B43" s="71">
        <v>341</v>
      </c>
      <c r="C43" s="69" t="s">
        <v>51</v>
      </c>
      <c r="D43" s="68" t="s">
        <v>86</v>
      </c>
      <c r="E43" s="63"/>
      <c r="F43" s="60"/>
      <c r="G43" s="64"/>
      <c r="H43" s="65"/>
      <c r="I43" s="65"/>
      <c r="J43" s="68"/>
      <c r="K43" s="73"/>
      <c r="L43" s="74"/>
      <c r="M43" s="64"/>
      <c r="N43" s="64"/>
      <c r="O43" s="64"/>
      <c r="P43" s="64"/>
      <c r="Q43" s="64"/>
      <c r="R43" s="64"/>
      <c r="S43" s="64"/>
      <c r="T43" s="191"/>
      <c r="U43" s="186">
        <v>1</v>
      </c>
    </row>
    <row r="44" spans="1:21" ht="13.5" customHeight="1">
      <c r="A44" s="70">
        <v>8</v>
      </c>
      <c r="B44" s="71">
        <v>364</v>
      </c>
      <c r="C44" s="69" t="s">
        <v>51</v>
      </c>
      <c r="D44" s="68" t="s">
        <v>89</v>
      </c>
      <c r="E44" s="63"/>
      <c r="F44" s="60"/>
      <c r="G44" s="64"/>
      <c r="H44" s="65"/>
      <c r="I44" s="65"/>
      <c r="J44" s="68"/>
      <c r="K44" s="73"/>
      <c r="L44" s="74"/>
      <c r="M44" s="64"/>
      <c r="N44" s="64"/>
      <c r="O44" s="64"/>
      <c r="P44" s="64"/>
      <c r="Q44" s="64"/>
      <c r="R44" s="64"/>
      <c r="S44" s="64"/>
      <c r="T44" s="191"/>
      <c r="U44" s="187">
        <v>0</v>
      </c>
    </row>
    <row r="45" spans="1:21" ht="13.5" customHeight="1">
      <c r="A45" s="70">
        <v>8</v>
      </c>
      <c r="B45" s="71">
        <v>442</v>
      </c>
      <c r="C45" s="69" t="s">
        <v>51</v>
      </c>
      <c r="D45" s="68" t="s">
        <v>153</v>
      </c>
      <c r="E45" s="63"/>
      <c r="F45" s="60"/>
      <c r="G45" s="64"/>
      <c r="H45" s="65"/>
      <c r="I45" s="65"/>
      <c r="J45" s="68"/>
      <c r="K45" s="73"/>
      <c r="L45" s="74"/>
      <c r="M45" s="64"/>
      <c r="N45" s="64"/>
      <c r="O45" s="64"/>
      <c r="P45" s="64"/>
      <c r="Q45" s="64"/>
      <c r="R45" s="64"/>
      <c r="S45" s="64"/>
      <c r="T45" s="191"/>
      <c r="U45" s="187">
        <v>0</v>
      </c>
    </row>
    <row r="46" spans="1:21" ht="13.5" customHeight="1">
      <c r="A46" s="70">
        <v>8</v>
      </c>
      <c r="B46" s="71">
        <v>443</v>
      </c>
      <c r="C46" s="69" t="s">
        <v>51</v>
      </c>
      <c r="D46" s="68" t="s">
        <v>156</v>
      </c>
      <c r="E46" s="63"/>
      <c r="F46" s="60"/>
      <c r="G46" s="64"/>
      <c r="H46" s="65"/>
      <c r="I46" s="65"/>
      <c r="J46" s="68"/>
      <c r="K46" s="73"/>
      <c r="L46" s="74"/>
      <c r="M46" s="64"/>
      <c r="N46" s="64"/>
      <c r="O46" s="64"/>
      <c r="P46" s="64"/>
      <c r="Q46" s="64"/>
      <c r="R46" s="64"/>
      <c r="S46" s="64"/>
      <c r="T46" s="191"/>
      <c r="U46" s="187">
        <v>1</v>
      </c>
    </row>
    <row r="47" spans="1:21" ht="13.5" customHeight="1">
      <c r="A47" s="70">
        <v>8</v>
      </c>
      <c r="B47" s="71">
        <v>447</v>
      </c>
      <c r="C47" s="69" t="s">
        <v>51</v>
      </c>
      <c r="D47" s="68" t="s">
        <v>159</v>
      </c>
      <c r="E47" s="63"/>
      <c r="F47" s="60"/>
      <c r="G47" s="64"/>
      <c r="H47" s="65"/>
      <c r="I47" s="65"/>
      <c r="J47" s="68"/>
      <c r="K47" s="73"/>
      <c r="L47" s="74"/>
      <c r="M47" s="64"/>
      <c r="N47" s="64"/>
      <c r="O47" s="64"/>
      <c r="P47" s="64"/>
      <c r="Q47" s="64"/>
      <c r="R47" s="64"/>
      <c r="S47" s="64"/>
      <c r="T47" s="191"/>
      <c r="U47" s="187">
        <v>0</v>
      </c>
    </row>
    <row r="48" spans="1:21" ht="13.5" customHeight="1">
      <c r="A48" s="70">
        <v>8</v>
      </c>
      <c r="B48" s="71">
        <v>521</v>
      </c>
      <c r="C48" s="69" t="s">
        <v>51</v>
      </c>
      <c r="D48" s="68" t="s">
        <v>182</v>
      </c>
      <c r="E48" s="63"/>
      <c r="F48" s="60"/>
      <c r="G48" s="64"/>
      <c r="H48" s="65"/>
      <c r="I48" s="65"/>
      <c r="J48" s="68"/>
      <c r="K48" s="73"/>
      <c r="L48" s="74"/>
      <c r="M48" s="64"/>
      <c r="N48" s="64"/>
      <c r="O48" s="64"/>
      <c r="P48" s="64"/>
      <c r="Q48" s="64"/>
      <c r="R48" s="64"/>
      <c r="S48" s="64"/>
      <c r="T48" s="191"/>
      <c r="U48" s="187">
        <v>0</v>
      </c>
    </row>
    <row r="49" spans="1:21" ht="13.5" customHeight="1">
      <c r="A49" s="70">
        <v>8</v>
      </c>
      <c r="B49" s="71">
        <v>542</v>
      </c>
      <c r="C49" s="69" t="s">
        <v>51</v>
      </c>
      <c r="D49" s="68" t="s">
        <v>183</v>
      </c>
      <c r="E49" s="63"/>
      <c r="F49" s="60"/>
      <c r="G49" s="64"/>
      <c r="H49" s="65"/>
      <c r="I49" s="65"/>
      <c r="J49" s="68"/>
      <c r="K49" s="73"/>
      <c r="L49" s="74"/>
      <c r="M49" s="64"/>
      <c r="N49" s="64"/>
      <c r="O49" s="64"/>
      <c r="P49" s="64"/>
      <c r="Q49" s="64"/>
      <c r="R49" s="64"/>
      <c r="S49" s="64"/>
      <c r="T49" s="191"/>
      <c r="U49" s="187">
        <v>0</v>
      </c>
    </row>
    <row r="50" spans="1:21" ht="13.5" customHeight="1">
      <c r="A50" s="70">
        <v>8</v>
      </c>
      <c r="B50" s="71">
        <v>546</v>
      </c>
      <c r="C50" s="69" t="s">
        <v>51</v>
      </c>
      <c r="D50" s="68" t="s">
        <v>184</v>
      </c>
      <c r="E50" s="63"/>
      <c r="F50" s="60"/>
      <c r="G50" s="64"/>
      <c r="H50" s="65"/>
      <c r="I50" s="65"/>
      <c r="J50" s="68"/>
      <c r="K50" s="73"/>
      <c r="L50" s="74"/>
      <c r="M50" s="64"/>
      <c r="N50" s="64"/>
      <c r="O50" s="64"/>
      <c r="P50" s="64"/>
      <c r="Q50" s="64"/>
      <c r="R50" s="64"/>
      <c r="S50" s="64"/>
      <c r="T50" s="191"/>
      <c r="U50" s="187">
        <v>0</v>
      </c>
    </row>
    <row r="51" spans="1:21" ht="13.5" customHeight="1" thickBot="1">
      <c r="A51" s="70">
        <v>8</v>
      </c>
      <c r="B51" s="79">
        <v>564</v>
      </c>
      <c r="C51" s="80" t="s">
        <v>51</v>
      </c>
      <c r="D51" s="81" t="s">
        <v>160</v>
      </c>
      <c r="E51" s="198"/>
      <c r="F51" s="199"/>
      <c r="G51" s="193"/>
      <c r="H51" s="195"/>
      <c r="I51" s="195"/>
      <c r="J51" s="81"/>
      <c r="K51" s="200"/>
      <c r="L51" s="192"/>
      <c r="M51" s="193"/>
      <c r="N51" s="193"/>
      <c r="O51" s="193"/>
      <c r="P51" s="193"/>
      <c r="Q51" s="193"/>
      <c r="R51" s="193"/>
      <c r="S51" s="193"/>
      <c r="T51" s="194"/>
      <c r="U51" s="188">
        <v>0</v>
      </c>
    </row>
    <row r="52" spans="1:21" ht="18" customHeight="1" thickBot="1">
      <c r="A52" s="78"/>
      <c r="B52" s="11">
        <v>1000</v>
      </c>
      <c r="C52" s="257" t="s">
        <v>7</v>
      </c>
      <c r="D52" s="257"/>
      <c r="E52" s="201">
        <f>COUNTA(E8:E51)</f>
        <v>6</v>
      </c>
      <c r="F52" s="82"/>
      <c r="G52" s="82"/>
      <c r="H52" s="83"/>
      <c r="I52" s="84"/>
      <c r="J52" s="185"/>
      <c r="K52" s="85"/>
      <c r="L52" s="59"/>
      <c r="M52" s="24"/>
      <c r="N52" s="24"/>
      <c r="O52" s="24"/>
      <c r="P52" s="24"/>
      <c r="Q52" s="24"/>
      <c r="R52" s="24"/>
      <c r="S52" s="24"/>
      <c r="T52" s="41"/>
      <c r="U52" s="40">
        <f>SUM(U8:U51)</f>
        <v>11</v>
      </c>
    </row>
  </sheetData>
  <mergeCells count="14">
    <mergeCell ref="C52:D52"/>
    <mergeCell ref="E6:E7"/>
    <mergeCell ref="E4:T4"/>
    <mergeCell ref="U4:U7"/>
    <mergeCell ref="L5:T5"/>
    <mergeCell ref="G6:K6"/>
    <mergeCell ref="L6:N6"/>
    <mergeCell ref="O6:Q6"/>
    <mergeCell ref="R6:T6"/>
    <mergeCell ref="S2:U2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03">
      <selection activeCell="A1" sqref="A1"/>
    </sheetView>
  </sheetViews>
  <sheetFormatPr defaultColWidth="9.00390625" defaultRowHeight="13.5"/>
  <cols>
    <col min="1" max="1" width="4.125" style="2" customWidth="1"/>
    <col min="2" max="2" width="5.375" style="2" customWidth="1"/>
    <col min="3" max="3" width="7.625" style="2" customWidth="1"/>
    <col min="4" max="4" width="13.625" style="54" customWidth="1"/>
    <col min="5" max="5" width="10.625" style="2" customWidth="1"/>
    <col min="6" max="6" width="38.625" style="2" customWidth="1"/>
    <col min="7" max="16" width="6.125" style="2" customWidth="1"/>
    <col min="17" max="18" width="6.625" style="2" customWidth="1"/>
    <col min="19" max="19" width="6.125" style="2" customWidth="1"/>
    <col min="20" max="16384" width="9.00390625" style="2" customWidth="1"/>
  </cols>
  <sheetData>
    <row r="1" spans="1:4" ht="12.75" thickBot="1">
      <c r="A1" s="2" t="s">
        <v>24</v>
      </c>
      <c r="D1" s="2"/>
    </row>
    <row r="2" spans="1:19" ht="22.5" customHeight="1" thickBot="1">
      <c r="A2" s="20" t="s">
        <v>50</v>
      </c>
      <c r="D2" s="2"/>
      <c r="E2" s="37"/>
      <c r="Q2" s="228" t="s">
        <v>267</v>
      </c>
      <c r="R2" s="256"/>
      <c r="S2" s="229"/>
    </row>
    <row r="3" ht="12.75" thickBot="1">
      <c r="D3" s="2"/>
    </row>
    <row r="4" spans="1:19" s="1" customFormat="1" ht="19.5" customHeight="1">
      <c r="A4" s="235" t="s">
        <v>33</v>
      </c>
      <c r="B4" s="221" t="s">
        <v>34</v>
      </c>
      <c r="C4" s="292" t="s">
        <v>35</v>
      </c>
      <c r="D4" s="222" t="s">
        <v>20</v>
      </c>
      <c r="E4" s="271" t="s">
        <v>44</v>
      </c>
      <c r="F4" s="272"/>
      <c r="G4" s="272"/>
      <c r="H4" s="273"/>
      <c r="I4" s="295" t="s">
        <v>49</v>
      </c>
      <c r="J4" s="296"/>
      <c r="K4" s="296"/>
      <c r="L4" s="296"/>
      <c r="M4" s="296"/>
      <c r="N4" s="296"/>
      <c r="O4" s="296"/>
      <c r="P4" s="296"/>
      <c r="Q4" s="296"/>
      <c r="R4" s="296"/>
      <c r="S4" s="297"/>
    </row>
    <row r="5" spans="1:19" s="107" customFormat="1" ht="19.5" customHeight="1">
      <c r="A5" s="236"/>
      <c r="B5" s="219"/>
      <c r="C5" s="293"/>
      <c r="D5" s="223"/>
      <c r="E5" s="274" t="s">
        <v>250</v>
      </c>
      <c r="F5" s="277" t="s">
        <v>8</v>
      </c>
      <c r="G5" s="280" t="s">
        <v>9</v>
      </c>
      <c r="H5" s="283" t="s">
        <v>10</v>
      </c>
      <c r="I5" s="274" t="s">
        <v>23</v>
      </c>
      <c r="J5" s="286" t="s">
        <v>25</v>
      </c>
      <c r="K5" s="105" t="s">
        <v>242</v>
      </c>
      <c r="L5" s="19"/>
      <c r="M5" s="289" t="s">
        <v>27</v>
      </c>
      <c r="N5" s="289" t="s">
        <v>251</v>
      </c>
      <c r="O5" s="105" t="s">
        <v>252</v>
      </c>
      <c r="P5" s="19"/>
      <c r="Q5" s="286" t="s">
        <v>26</v>
      </c>
      <c r="R5" s="105" t="s">
        <v>242</v>
      </c>
      <c r="S5" s="106"/>
    </row>
    <row r="6" spans="1:19" s="1" customFormat="1" ht="60" customHeight="1">
      <c r="A6" s="236"/>
      <c r="B6" s="219"/>
      <c r="C6" s="293"/>
      <c r="D6" s="223"/>
      <c r="E6" s="275"/>
      <c r="F6" s="278"/>
      <c r="G6" s="281"/>
      <c r="H6" s="284"/>
      <c r="I6" s="275"/>
      <c r="J6" s="287"/>
      <c r="K6" s="290" t="s">
        <v>253</v>
      </c>
      <c r="L6" s="108" t="s">
        <v>254</v>
      </c>
      <c r="M6" s="254"/>
      <c r="N6" s="254"/>
      <c r="O6" s="290" t="s">
        <v>255</v>
      </c>
      <c r="P6" s="108" t="s">
        <v>254</v>
      </c>
      <c r="Q6" s="287"/>
      <c r="R6" s="290" t="s">
        <v>256</v>
      </c>
      <c r="S6" s="109" t="s">
        <v>254</v>
      </c>
    </row>
    <row r="7" spans="1:19" ht="19.5" customHeight="1">
      <c r="A7" s="237"/>
      <c r="B7" s="220"/>
      <c r="C7" s="294"/>
      <c r="D7" s="224"/>
      <c r="E7" s="276"/>
      <c r="F7" s="279"/>
      <c r="G7" s="282"/>
      <c r="H7" s="285"/>
      <c r="I7" s="276"/>
      <c r="J7" s="288"/>
      <c r="K7" s="291"/>
      <c r="L7" s="110" t="s">
        <v>257</v>
      </c>
      <c r="M7" s="255"/>
      <c r="N7" s="255"/>
      <c r="O7" s="291"/>
      <c r="P7" s="110" t="s">
        <v>257</v>
      </c>
      <c r="Q7" s="288"/>
      <c r="R7" s="291"/>
      <c r="S7" s="111" t="s">
        <v>257</v>
      </c>
    </row>
    <row r="8" spans="1:19" ht="13.5" customHeight="1">
      <c r="A8" s="70">
        <v>8</v>
      </c>
      <c r="B8" s="71">
        <v>201</v>
      </c>
      <c r="C8" s="66" t="s">
        <v>51</v>
      </c>
      <c r="D8" s="67" t="s">
        <v>52</v>
      </c>
      <c r="E8" s="141">
        <v>35156</v>
      </c>
      <c r="F8" s="60" t="s">
        <v>102</v>
      </c>
      <c r="G8" s="154">
        <v>2</v>
      </c>
      <c r="H8" s="155">
        <v>1</v>
      </c>
      <c r="I8" s="156">
        <v>1</v>
      </c>
      <c r="J8" s="157">
        <v>2</v>
      </c>
      <c r="K8" s="157">
        <v>0</v>
      </c>
      <c r="L8" s="142">
        <f aca="true" t="shared" si="0" ref="L8:L52">IF(J8=""," ",ROUND(K8/J8*100,1))</f>
        <v>0</v>
      </c>
      <c r="M8" s="162"/>
      <c r="N8" s="163"/>
      <c r="O8" s="157"/>
      <c r="P8" s="142" t="str">
        <f aca="true" t="shared" si="1" ref="P8:P43">IF(O8=""," ",ROUND(O8/N8*100,1))</f>
        <v> </v>
      </c>
      <c r="Q8" s="162">
        <v>1221</v>
      </c>
      <c r="R8" s="157">
        <v>105</v>
      </c>
      <c r="S8" s="143">
        <f aca="true" t="shared" si="2" ref="S8:S52">IF(Q8=""," ",ROUND(R8/Q8*100,1))</f>
        <v>8.6</v>
      </c>
    </row>
    <row r="9" spans="1:19" ht="13.5" customHeight="1">
      <c r="A9" s="70">
        <v>8</v>
      </c>
      <c r="B9" s="71">
        <v>202</v>
      </c>
      <c r="C9" s="66" t="s">
        <v>51</v>
      </c>
      <c r="D9" s="67" t="s">
        <v>55</v>
      </c>
      <c r="E9" s="141"/>
      <c r="F9" s="60"/>
      <c r="G9" s="154"/>
      <c r="H9" s="155"/>
      <c r="I9" s="156">
        <v>1</v>
      </c>
      <c r="J9" s="157">
        <v>2</v>
      </c>
      <c r="K9" s="157">
        <v>0</v>
      </c>
      <c r="L9" s="142">
        <f t="shared" si="0"/>
        <v>0</v>
      </c>
      <c r="M9" s="162"/>
      <c r="N9" s="163"/>
      <c r="O9" s="157"/>
      <c r="P9" s="142" t="str">
        <f t="shared" si="1"/>
        <v> </v>
      </c>
      <c r="Q9" s="162">
        <v>23</v>
      </c>
      <c r="R9" s="157">
        <v>1</v>
      </c>
      <c r="S9" s="143">
        <f t="shared" si="2"/>
        <v>4.3</v>
      </c>
    </row>
    <row r="10" spans="1:19" ht="13.5" customHeight="1">
      <c r="A10" s="70">
        <v>8</v>
      </c>
      <c r="B10" s="71">
        <v>203</v>
      </c>
      <c r="C10" s="66" t="s">
        <v>51</v>
      </c>
      <c r="D10" s="68" t="s">
        <v>124</v>
      </c>
      <c r="E10" s="141"/>
      <c r="F10" s="60"/>
      <c r="G10" s="154"/>
      <c r="H10" s="155"/>
      <c r="I10" s="156">
        <v>1</v>
      </c>
      <c r="J10" s="157">
        <v>2</v>
      </c>
      <c r="K10" s="157">
        <v>0</v>
      </c>
      <c r="L10" s="142">
        <f t="shared" si="0"/>
        <v>0</v>
      </c>
      <c r="M10" s="162"/>
      <c r="N10" s="163"/>
      <c r="O10" s="157"/>
      <c r="P10" s="142" t="str">
        <f t="shared" si="1"/>
        <v> </v>
      </c>
      <c r="Q10" s="162">
        <v>174</v>
      </c>
      <c r="R10" s="157">
        <v>2</v>
      </c>
      <c r="S10" s="143">
        <f t="shared" si="2"/>
        <v>1.1</v>
      </c>
    </row>
    <row r="11" spans="1:19" ht="13.5" customHeight="1">
      <c r="A11" s="70">
        <v>8</v>
      </c>
      <c r="B11" s="71">
        <v>204</v>
      </c>
      <c r="C11" s="66" t="s">
        <v>51</v>
      </c>
      <c r="D11" s="68" t="s">
        <v>167</v>
      </c>
      <c r="E11" s="141">
        <v>39851</v>
      </c>
      <c r="F11" s="60" t="s">
        <v>218</v>
      </c>
      <c r="G11" s="154">
        <v>2</v>
      </c>
      <c r="H11" s="155">
        <v>1</v>
      </c>
      <c r="I11" s="156">
        <v>1</v>
      </c>
      <c r="J11" s="157">
        <v>2</v>
      </c>
      <c r="K11" s="157">
        <v>0</v>
      </c>
      <c r="L11" s="142">
        <f t="shared" si="0"/>
        <v>0</v>
      </c>
      <c r="M11" s="162"/>
      <c r="N11" s="163"/>
      <c r="O11" s="157"/>
      <c r="P11" s="142" t="str">
        <f t="shared" si="1"/>
        <v> </v>
      </c>
      <c r="Q11" s="162">
        <v>229</v>
      </c>
      <c r="R11" s="157">
        <v>9</v>
      </c>
      <c r="S11" s="143">
        <f t="shared" si="2"/>
        <v>3.9</v>
      </c>
    </row>
    <row r="12" spans="1:19" ht="13.5" customHeight="1">
      <c r="A12" s="70">
        <v>8</v>
      </c>
      <c r="B12" s="71">
        <v>205</v>
      </c>
      <c r="C12" s="66" t="s">
        <v>51</v>
      </c>
      <c r="D12" s="68" t="s">
        <v>127</v>
      </c>
      <c r="E12" s="141"/>
      <c r="F12" s="60"/>
      <c r="G12" s="154"/>
      <c r="H12" s="155"/>
      <c r="I12" s="156">
        <v>1</v>
      </c>
      <c r="J12" s="157">
        <v>1</v>
      </c>
      <c r="K12" s="157">
        <v>0</v>
      </c>
      <c r="L12" s="142">
        <f t="shared" si="0"/>
        <v>0</v>
      </c>
      <c r="M12" s="162"/>
      <c r="N12" s="163"/>
      <c r="O12" s="157"/>
      <c r="P12" s="142" t="str">
        <f t="shared" si="1"/>
        <v> </v>
      </c>
      <c r="Q12" s="162">
        <v>298</v>
      </c>
      <c r="R12" s="157">
        <v>7</v>
      </c>
      <c r="S12" s="143">
        <f t="shared" si="2"/>
        <v>2.3</v>
      </c>
    </row>
    <row r="13" spans="1:19" ht="13.5" customHeight="1">
      <c r="A13" s="70">
        <v>8</v>
      </c>
      <c r="B13" s="71">
        <v>207</v>
      </c>
      <c r="C13" s="66" t="s">
        <v>51</v>
      </c>
      <c r="D13" s="68" t="s">
        <v>169</v>
      </c>
      <c r="E13" s="144">
        <v>38294</v>
      </c>
      <c r="F13" s="60" t="s">
        <v>194</v>
      </c>
      <c r="G13" s="154">
        <v>2</v>
      </c>
      <c r="H13" s="155">
        <v>1</v>
      </c>
      <c r="I13" s="156">
        <v>1</v>
      </c>
      <c r="J13" s="157">
        <v>1</v>
      </c>
      <c r="K13" s="157">
        <v>0</v>
      </c>
      <c r="L13" s="142">
        <f t="shared" si="0"/>
        <v>0</v>
      </c>
      <c r="M13" s="162"/>
      <c r="N13" s="163"/>
      <c r="O13" s="157"/>
      <c r="P13" s="142" t="str">
        <f t="shared" si="1"/>
        <v> </v>
      </c>
      <c r="Q13" s="162">
        <v>192</v>
      </c>
      <c r="R13" s="157">
        <v>2</v>
      </c>
      <c r="S13" s="143">
        <f t="shared" si="2"/>
        <v>1</v>
      </c>
    </row>
    <row r="14" spans="1:19" ht="13.5" customHeight="1">
      <c r="A14" s="70">
        <v>8</v>
      </c>
      <c r="B14" s="71">
        <v>208</v>
      </c>
      <c r="C14" s="66" t="s">
        <v>51</v>
      </c>
      <c r="D14" s="68" t="s">
        <v>130</v>
      </c>
      <c r="E14" s="141"/>
      <c r="F14" s="145"/>
      <c r="G14" s="154"/>
      <c r="H14" s="155"/>
      <c r="I14" s="156">
        <v>1</v>
      </c>
      <c r="J14" s="157">
        <v>1</v>
      </c>
      <c r="K14" s="157">
        <v>0</v>
      </c>
      <c r="L14" s="142">
        <f t="shared" si="0"/>
        <v>0</v>
      </c>
      <c r="M14" s="162"/>
      <c r="N14" s="163"/>
      <c r="O14" s="157"/>
      <c r="P14" s="142" t="str">
        <f t="shared" si="1"/>
        <v> </v>
      </c>
      <c r="Q14" s="162">
        <v>179</v>
      </c>
      <c r="R14" s="157">
        <v>3</v>
      </c>
      <c r="S14" s="143">
        <f t="shared" si="2"/>
        <v>1.7</v>
      </c>
    </row>
    <row r="15" spans="1:19" ht="13.5" customHeight="1">
      <c r="A15" s="70">
        <v>8</v>
      </c>
      <c r="B15" s="71">
        <v>210</v>
      </c>
      <c r="C15" s="66" t="s">
        <v>51</v>
      </c>
      <c r="D15" s="68" t="s">
        <v>171</v>
      </c>
      <c r="E15" s="66"/>
      <c r="F15" s="145"/>
      <c r="G15" s="154"/>
      <c r="H15" s="155"/>
      <c r="I15" s="156">
        <v>1</v>
      </c>
      <c r="J15" s="157">
        <v>1</v>
      </c>
      <c r="K15" s="157">
        <v>0</v>
      </c>
      <c r="L15" s="142">
        <f t="shared" si="0"/>
        <v>0</v>
      </c>
      <c r="M15" s="162"/>
      <c r="N15" s="163"/>
      <c r="O15" s="157"/>
      <c r="P15" s="142" t="str">
        <f t="shared" si="1"/>
        <v> </v>
      </c>
      <c r="Q15" s="162">
        <v>345</v>
      </c>
      <c r="R15" s="157">
        <v>14</v>
      </c>
      <c r="S15" s="143">
        <f t="shared" si="2"/>
        <v>4.1</v>
      </c>
    </row>
    <row r="16" spans="1:19" ht="13.5" customHeight="1">
      <c r="A16" s="70">
        <v>8</v>
      </c>
      <c r="B16" s="71">
        <v>211</v>
      </c>
      <c r="C16" s="66" t="s">
        <v>51</v>
      </c>
      <c r="D16" s="68" t="s">
        <v>173</v>
      </c>
      <c r="E16" s="66"/>
      <c r="F16" s="145"/>
      <c r="G16" s="154"/>
      <c r="H16" s="155"/>
      <c r="I16" s="156">
        <v>2</v>
      </c>
      <c r="J16" s="157">
        <v>1</v>
      </c>
      <c r="K16" s="157">
        <v>0</v>
      </c>
      <c r="L16" s="142">
        <f t="shared" si="0"/>
        <v>0</v>
      </c>
      <c r="M16" s="162"/>
      <c r="N16" s="163"/>
      <c r="O16" s="157"/>
      <c r="P16" s="142" t="str">
        <f t="shared" si="1"/>
        <v> </v>
      </c>
      <c r="Q16" s="162">
        <v>242</v>
      </c>
      <c r="R16" s="157">
        <v>8</v>
      </c>
      <c r="S16" s="143">
        <f t="shared" si="2"/>
        <v>3.3</v>
      </c>
    </row>
    <row r="17" spans="1:19" ht="13.5" customHeight="1">
      <c r="A17" s="70">
        <v>8</v>
      </c>
      <c r="B17" s="71">
        <v>212</v>
      </c>
      <c r="C17" s="66" t="s">
        <v>51</v>
      </c>
      <c r="D17" s="68" t="s">
        <v>58</v>
      </c>
      <c r="E17" s="66"/>
      <c r="F17" s="145"/>
      <c r="G17" s="154"/>
      <c r="H17" s="155"/>
      <c r="I17" s="156">
        <v>1</v>
      </c>
      <c r="J17" s="157">
        <v>1</v>
      </c>
      <c r="K17" s="157">
        <v>0</v>
      </c>
      <c r="L17" s="142">
        <f t="shared" si="0"/>
        <v>0</v>
      </c>
      <c r="M17" s="162"/>
      <c r="N17" s="163"/>
      <c r="O17" s="157"/>
      <c r="P17" s="142" t="str">
        <f t="shared" si="1"/>
        <v> </v>
      </c>
      <c r="Q17" s="162">
        <v>124</v>
      </c>
      <c r="R17" s="157">
        <v>1</v>
      </c>
      <c r="S17" s="143">
        <f t="shared" si="2"/>
        <v>0.8</v>
      </c>
    </row>
    <row r="18" spans="1:19" ht="13.5" customHeight="1">
      <c r="A18" s="70">
        <v>8</v>
      </c>
      <c r="B18" s="71">
        <v>214</v>
      </c>
      <c r="C18" s="66" t="s">
        <v>51</v>
      </c>
      <c r="D18" s="68" t="s">
        <v>61</v>
      </c>
      <c r="E18" s="66"/>
      <c r="F18" s="145"/>
      <c r="G18" s="154"/>
      <c r="H18" s="155"/>
      <c r="I18" s="156">
        <v>1</v>
      </c>
      <c r="J18" s="157">
        <v>1</v>
      </c>
      <c r="K18" s="157">
        <v>0</v>
      </c>
      <c r="L18" s="142">
        <f t="shared" si="0"/>
        <v>0</v>
      </c>
      <c r="M18" s="162"/>
      <c r="N18" s="163"/>
      <c r="O18" s="157"/>
      <c r="P18" s="142" t="str">
        <f t="shared" si="1"/>
        <v> </v>
      </c>
      <c r="Q18" s="162">
        <v>595</v>
      </c>
      <c r="R18" s="157">
        <v>67</v>
      </c>
      <c r="S18" s="143">
        <f t="shared" si="2"/>
        <v>11.3</v>
      </c>
    </row>
    <row r="19" spans="1:19" ht="13.5" customHeight="1">
      <c r="A19" s="70">
        <v>8</v>
      </c>
      <c r="B19" s="71">
        <v>215</v>
      </c>
      <c r="C19" s="66" t="s">
        <v>51</v>
      </c>
      <c r="D19" s="68" t="s">
        <v>63</v>
      </c>
      <c r="E19" s="66"/>
      <c r="F19" s="145"/>
      <c r="G19" s="154"/>
      <c r="H19" s="155"/>
      <c r="I19" s="156">
        <v>1</v>
      </c>
      <c r="J19" s="157">
        <v>1</v>
      </c>
      <c r="K19" s="157">
        <v>1</v>
      </c>
      <c r="L19" s="142">
        <f t="shared" si="0"/>
        <v>100</v>
      </c>
      <c r="M19" s="162"/>
      <c r="N19" s="163"/>
      <c r="O19" s="157"/>
      <c r="P19" s="142" t="str">
        <f t="shared" si="1"/>
        <v> </v>
      </c>
      <c r="Q19" s="162">
        <v>49</v>
      </c>
      <c r="R19" s="157">
        <v>0</v>
      </c>
      <c r="S19" s="143">
        <f t="shared" si="2"/>
        <v>0</v>
      </c>
    </row>
    <row r="20" spans="1:19" ht="13.5" customHeight="1">
      <c r="A20" s="70">
        <v>8</v>
      </c>
      <c r="B20" s="71">
        <v>216</v>
      </c>
      <c r="C20" s="66" t="s">
        <v>51</v>
      </c>
      <c r="D20" s="68" t="s">
        <v>66</v>
      </c>
      <c r="E20" s="66"/>
      <c r="F20" s="145"/>
      <c r="G20" s="154"/>
      <c r="H20" s="155"/>
      <c r="I20" s="156">
        <v>1</v>
      </c>
      <c r="J20" s="157">
        <v>1</v>
      </c>
      <c r="K20" s="157">
        <v>0</v>
      </c>
      <c r="L20" s="142">
        <f t="shared" si="0"/>
        <v>0</v>
      </c>
      <c r="M20" s="162"/>
      <c r="N20" s="163"/>
      <c r="O20" s="157"/>
      <c r="P20" s="142" t="str">
        <f t="shared" si="1"/>
        <v> </v>
      </c>
      <c r="Q20" s="162">
        <v>336</v>
      </c>
      <c r="R20" s="157">
        <v>7</v>
      </c>
      <c r="S20" s="143">
        <f t="shared" si="2"/>
        <v>2.1</v>
      </c>
    </row>
    <row r="21" spans="1:19" ht="13.5" customHeight="1">
      <c r="A21" s="70">
        <v>8</v>
      </c>
      <c r="B21" s="71">
        <v>217</v>
      </c>
      <c r="C21" s="66" t="s">
        <v>51</v>
      </c>
      <c r="D21" s="68" t="s">
        <v>132</v>
      </c>
      <c r="E21" s="141"/>
      <c r="F21" s="145"/>
      <c r="G21" s="154"/>
      <c r="H21" s="155"/>
      <c r="I21" s="156">
        <v>1</v>
      </c>
      <c r="J21" s="157">
        <v>1</v>
      </c>
      <c r="K21" s="157">
        <v>0</v>
      </c>
      <c r="L21" s="142">
        <f t="shared" si="0"/>
        <v>0</v>
      </c>
      <c r="M21" s="162"/>
      <c r="N21" s="163"/>
      <c r="O21" s="157"/>
      <c r="P21" s="142" t="str">
        <f t="shared" si="1"/>
        <v> </v>
      </c>
      <c r="Q21" s="165">
        <v>81</v>
      </c>
      <c r="R21" s="166">
        <v>2</v>
      </c>
      <c r="S21" s="143">
        <f t="shared" si="2"/>
        <v>2.5</v>
      </c>
    </row>
    <row r="22" spans="1:19" ht="13.5" customHeight="1">
      <c r="A22" s="70">
        <v>8</v>
      </c>
      <c r="B22" s="71">
        <v>219</v>
      </c>
      <c r="C22" s="66" t="s">
        <v>51</v>
      </c>
      <c r="D22" s="68" t="s">
        <v>136</v>
      </c>
      <c r="E22" s="141"/>
      <c r="F22" s="145"/>
      <c r="G22" s="154"/>
      <c r="H22" s="155"/>
      <c r="I22" s="156">
        <v>1</v>
      </c>
      <c r="J22" s="157">
        <v>1</v>
      </c>
      <c r="K22" s="157">
        <v>0</v>
      </c>
      <c r="L22" s="142">
        <f t="shared" si="0"/>
        <v>0</v>
      </c>
      <c r="M22" s="162"/>
      <c r="N22" s="163"/>
      <c r="O22" s="157"/>
      <c r="P22" s="142" t="str">
        <f t="shared" si="1"/>
        <v> </v>
      </c>
      <c r="Q22" s="162">
        <v>61</v>
      </c>
      <c r="R22" s="157">
        <v>1</v>
      </c>
      <c r="S22" s="143">
        <f t="shared" si="2"/>
        <v>1.6</v>
      </c>
    </row>
    <row r="23" spans="1:19" ht="13.5" customHeight="1">
      <c r="A23" s="70">
        <v>8</v>
      </c>
      <c r="B23" s="71">
        <v>220</v>
      </c>
      <c r="C23" s="66" t="s">
        <v>51</v>
      </c>
      <c r="D23" s="67" t="s">
        <v>140</v>
      </c>
      <c r="E23" s="141">
        <v>37941</v>
      </c>
      <c r="F23" s="145" t="s">
        <v>162</v>
      </c>
      <c r="G23" s="154">
        <v>1</v>
      </c>
      <c r="H23" s="155">
        <v>1</v>
      </c>
      <c r="I23" s="156">
        <v>1</v>
      </c>
      <c r="J23" s="157">
        <v>2</v>
      </c>
      <c r="K23" s="157">
        <v>0</v>
      </c>
      <c r="L23" s="142">
        <f t="shared" si="0"/>
        <v>0</v>
      </c>
      <c r="M23" s="162"/>
      <c r="N23" s="163"/>
      <c r="O23" s="157"/>
      <c r="P23" s="142" t="str">
        <f t="shared" si="1"/>
        <v> </v>
      </c>
      <c r="Q23" s="162">
        <v>601</v>
      </c>
      <c r="R23" s="157">
        <v>25</v>
      </c>
      <c r="S23" s="143">
        <f t="shared" si="2"/>
        <v>4.2</v>
      </c>
    </row>
    <row r="24" spans="1:19" ht="13.5" customHeight="1">
      <c r="A24" s="70">
        <v>8</v>
      </c>
      <c r="B24" s="71">
        <v>221</v>
      </c>
      <c r="C24" s="66" t="s">
        <v>51</v>
      </c>
      <c r="D24" s="67" t="s">
        <v>69</v>
      </c>
      <c r="E24" s="66"/>
      <c r="F24" s="145"/>
      <c r="G24" s="154"/>
      <c r="H24" s="155"/>
      <c r="I24" s="156">
        <v>1</v>
      </c>
      <c r="J24" s="157">
        <v>1</v>
      </c>
      <c r="K24" s="157">
        <v>0</v>
      </c>
      <c r="L24" s="142">
        <f t="shared" si="0"/>
        <v>0</v>
      </c>
      <c r="M24" s="162"/>
      <c r="N24" s="163"/>
      <c r="O24" s="157"/>
      <c r="P24" s="142" t="str">
        <f t="shared" si="1"/>
        <v> </v>
      </c>
      <c r="Q24" s="162">
        <v>81</v>
      </c>
      <c r="R24" s="157">
        <v>0</v>
      </c>
      <c r="S24" s="143">
        <f t="shared" si="2"/>
        <v>0</v>
      </c>
    </row>
    <row r="25" spans="1:19" ht="13.5" customHeight="1">
      <c r="A25" s="70">
        <v>8</v>
      </c>
      <c r="B25" s="71">
        <v>222</v>
      </c>
      <c r="C25" s="66" t="s">
        <v>107</v>
      </c>
      <c r="D25" s="68" t="s">
        <v>108</v>
      </c>
      <c r="E25" s="146"/>
      <c r="F25" s="60"/>
      <c r="G25" s="154"/>
      <c r="H25" s="155"/>
      <c r="I25" s="156">
        <v>1</v>
      </c>
      <c r="J25" s="157">
        <v>2</v>
      </c>
      <c r="K25" s="157">
        <v>0</v>
      </c>
      <c r="L25" s="142">
        <f t="shared" si="0"/>
        <v>0</v>
      </c>
      <c r="M25" s="162"/>
      <c r="N25" s="163"/>
      <c r="O25" s="157"/>
      <c r="P25" s="142" t="str">
        <f t="shared" si="1"/>
        <v> </v>
      </c>
      <c r="Q25" s="162">
        <v>102</v>
      </c>
      <c r="R25" s="157">
        <v>0</v>
      </c>
      <c r="S25" s="143">
        <f t="shared" si="2"/>
        <v>0</v>
      </c>
    </row>
    <row r="26" spans="1:19" ht="13.5" customHeight="1">
      <c r="A26" s="70">
        <v>8</v>
      </c>
      <c r="B26" s="71">
        <v>223</v>
      </c>
      <c r="C26" s="66" t="s">
        <v>107</v>
      </c>
      <c r="D26" s="68" t="s">
        <v>111</v>
      </c>
      <c r="E26" s="144">
        <v>38333</v>
      </c>
      <c r="F26" s="60" t="s">
        <v>123</v>
      </c>
      <c r="G26" s="154">
        <v>2</v>
      </c>
      <c r="H26" s="155">
        <v>1</v>
      </c>
      <c r="I26" s="156">
        <v>1</v>
      </c>
      <c r="J26" s="157">
        <v>1</v>
      </c>
      <c r="K26" s="157">
        <v>0</v>
      </c>
      <c r="L26" s="142">
        <f t="shared" si="0"/>
        <v>0</v>
      </c>
      <c r="M26" s="162"/>
      <c r="N26" s="163"/>
      <c r="O26" s="157"/>
      <c r="P26" s="142" t="str">
        <f t="shared" si="1"/>
        <v> </v>
      </c>
      <c r="Q26" s="162">
        <v>66</v>
      </c>
      <c r="R26" s="157">
        <v>1</v>
      </c>
      <c r="S26" s="143">
        <f t="shared" si="2"/>
        <v>1.5</v>
      </c>
    </row>
    <row r="27" spans="1:19" ht="13.5" customHeight="1">
      <c r="A27" s="70">
        <v>8</v>
      </c>
      <c r="B27" s="71">
        <v>224</v>
      </c>
      <c r="C27" s="66" t="s">
        <v>51</v>
      </c>
      <c r="D27" s="68" t="s">
        <v>143</v>
      </c>
      <c r="E27" s="141">
        <v>39889</v>
      </c>
      <c r="F27" s="145" t="s">
        <v>223</v>
      </c>
      <c r="G27" s="154">
        <v>2</v>
      </c>
      <c r="H27" s="155">
        <v>0</v>
      </c>
      <c r="I27" s="156">
        <v>1</v>
      </c>
      <c r="J27" s="157">
        <v>1</v>
      </c>
      <c r="K27" s="157">
        <v>0</v>
      </c>
      <c r="L27" s="142">
        <f t="shared" si="0"/>
        <v>0</v>
      </c>
      <c r="M27" s="162"/>
      <c r="N27" s="163"/>
      <c r="O27" s="157"/>
      <c r="P27" s="142" t="str">
        <f t="shared" si="1"/>
        <v> </v>
      </c>
      <c r="Q27" s="162">
        <v>156</v>
      </c>
      <c r="R27" s="157">
        <v>7</v>
      </c>
      <c r="S27" s="143">
        <f t="shared" si="2"/>
        <v>4.5</v>
      </c>
    </row>
    <row r="28" spans="1:19" ht="13.5" customHeight="1">
      <c r="A28" s="70">
        <v>8</v>
      </c>
      <c r="B28" s="71">
        <v>225</v>
      </c>
      <c r="C28" s="66" t="s">
        <v>51</v>
      </c>
      <c r="D28" s="67" t="s">
        <v>73</v>
      </c>
      <c r="E28" s="66"/>
      <c r="F28" s="145"/>
      <c r="G28" s="154"/>
      <c r="H28" s="155"/>
      <c r="I28" s="156">
        <v>1</v>
      </c>
      <c r="J28" s="157">
        <v>1</v>
      </c>
      <c r="K28" s="157">
        <v>0</v>
      </c>
      <c r="L28" s="142">
        <f t="shared" si="0"/>
        <v>0</v>
      </c>
      <c r="M28" s="162"/>
      <c r="N28" s="163"/>
      <c r="O28" s="157"/>
      <c r="P28" s="142" t="str">
        <f t="shared" si="1"/>
        <v> </v>
      </c>
      <c r="Q28" s="162">
        <v>92</v>
      </c>
      <c r="R28" s="157">
        <v>0</v>
      </c>
      <c r="S28" s="143">
        <f t="shared" si="2"/>
        <v>0</v>
      </c>
    </row>
    <row r="29" spans="1:19" ht="13.5" customHeight="1">
      <c r="A29" s="70">
        <v>8</v>
      </c>
      <c r="B29" s="71">
        <v>226</v>
      </c>
      <c r="C29" s="66" t="s">
        <v>51</v>
      </c>
      <c r="D29" s="68" t="s">
        <v>75</v>
      </c>
      <c r="E29" s="66"/>
      <c r="F29" s="145"/>
      <c r="G29" s="154"/>
      <c r="H29" s="155"/>
      <c r="I29" s="156">
        <v>1</v>
      </c>
      <c r="J29" s="157">
        <v>1</v>
      </c>
      <c r="K29" s="157">
        <v>0</v>
      </c>
      <c r="L29" s="142">
        <f t="shared" si="0"/>
        <v>0</v>
      </c>
      <c r="M29" s="162"/>
      <c r="N29" s="163"/>
      <c r="O29" s="157"/>
      <c r="P29" s="142" t="str">
        <f t="shared" si="1"/>
        <v> </v>
      </c>
      <c r="Q29" s="165">
        <v>71</v>
      </c>
      <c r="R29" s="166">
        <v>1</v>
      </c>
      <c r="S29" s="143">
        <f t="shared" si="2"/>
        <v>1.4</v>
      </c>
    </row>
    <row r="30" spans="1:19" ht="13.5" customHeight="1">
      <c r="A30" s="70">
        <v>8</v>
      </c>
      <c r="B30" s="71">
        <v>227</v>
      </c>
      <c r="C30" s="66" t="s">
        <v>51</v>
      </c>
      <c r="D30" s="68" t="s">
        <v>176</v>
      </c>
      <c r="E30" s="66"/>
      <c r="F30" s="145"/>
      <c r="G30" s="154"/>
      <c r="H30" s="155"/>
      <c r="I30" s="156">
        <v>1</v>
      </c>
      <c r="J30" s="157">
        <v>1</v>
      </c>
      <c r="K30" s="157">
        <v>0</v>
      </c>
      <c r="L30" s="142">
        <f t="shared" si="0"/>
        <v>0</v>
      </c>
      <c r="M30" s="162"/>
      <c r="N30" s="163"/>
      <c r="O30" s="157"/>
      <c r="P30" s="142" t="str">
        <f t="shared" si="1"/>
        <v> </v>
      </c>
      <c r="Q30" s="162">
        <v>443</v>
      </c>
      <c r="R30" s="157">
        <v>13</v>
      </c>
      <c r="S30" s="143">
        <f t="shared" si="2"/>
        <v>2.9</v>
      </c>
    </row>
    <row r="31" spans="1:19" ht="13.5" customHeight="1">
      <c r="A31" s="70">
        <v>8</v>
      </c>
      <c r="B31" s="71">
        <v>228</v>
      </c>
      <c r="C31" s="66" t="s">
        <v>51</v>
      </c>
      <c r="D31" s="68" t="s">
        <v>178</v>
      </c>
      <c r="E31" s="66"/>
      <c r="F31" s="145"/>
      <c r="G31" s="154"/>
      <c r="H31" s="155"/>
      <c r="I31" s="156">
        <v>1</v>
      </c>
      <c r="J31" s="157"/>
      <c r="K31" s="157">
        <v>0</v>
      </c>
      <c r="L31" s="142" t="str">
        <f t="shared" si="0"/>
        <v> </v>
      </c>
      <c r="M31" s="162"/>
      <c r="N31" s="163"/>
      <c r="O31" s="157"/>
      <c r="P31" s="142" t="str">
        <f t="shared" si="1"/>
        <v> </v>
      </c>
      <c r="Q31" s="162">
        <v>153</v>
      </c>
      <c r="R31" s="157">
        <v>4</v>
      </c>
      <c r="S31" s="143">
        <f t="shared" si="2"/>
        <v>2.6</v>
      </c>
    </row>
    <row r="32" spans="1:19" ht="13.5" customHeight="1">
      <c r="A32" s="70">
        <v>8</v>
      </c>
      <c r="B32" s="71">
        <v>229</v>
      </c>
      <c r="C32" s="66" t="s">
        <v>51</v>
      </c>
      <c r="D32" s="68" t="s">
        <v>145</v>
      </c>
      <c r="E32" s="66"/>
      <c r="F32" s="145"/>
      <c r="G32" s="154"/>
      <c r="H32" s="155"/>
      <c r="I32" s="156">
        <v>1</v>
      </c>
      <c r="J32" s="157"/>
      <c r="K32" s="157">
        <v>0</v>
      </c>
      <c r="L32" s="142" t="str">
        <f t="shared" si="0"/>
        <v> </v>
      </c>
      <c r="M32" s="162"/>
      <c r="N32" s="163"/>
      <c r="O32" s="157"/>
      <c r="P32" s="142" t="str">
        <f t="shared" si="1"/>
        <v> </v>
      </c>
      <c r="Q32" s="162">
        <v>99</v>
      </c>
      <c r="R32" s="157">
        <v>0</v>
      </c>
      <c r="S32" s="143">
        <f t="shared" si="2"/>
        <v>0</v>
      </c>
    </row>
    <row r="33" spans="1:19" ht="13.5" customHeight="1">
      <c r="A33" s="70">
        <v>8</v>
      </c>
      <c r="B33" s="71">
        <v>230</v>
      </c>
      <c r="C33" s="66" t="s">
        <v>51</v>
      </c>
      <c r="D33" s="68" t="s">
        <v>148</v>
      </c>
      <c r="E33" s="66"/>
      <c r="F33" s="145"/>
      <c r="G33" s="154"/>
      <c r="H33" s="155"/>
      <c r="I33" s="156">
        <v>1</v>
      </c>
      <c r="J33" s="157">
        <v>1</v>
      </c>
      <c r="K33" s="157">
        <v>0</v>
      </c>
      <c r="L33" s="142">
        <f t="shared" si="0"/>
        <v>0</v>
      </c>
      <c r="M33" s="162"/>
      <c r="N33" s="163"/>
      <c r="O33" s="157"/>
      <c r="P33" s="142" t="str">
        <f t="shared" si="1"/>
        <v> </v>
      </c>
      <c r="Q33" s="162">
        <v>183</v>
      </c>
      <c r="R33" s="157">
        <v>2</v>
      </c>
      <c r="S33" s="143">
        <f t="shared" si="2"/>
        <v>1.1</v>
      </c>
    </row>
    <row r="34" spans="1:19" ht="13.5" customHeight="1">
      <c r="A34" s="70">
        <v>8</v>
      </c>
      <c r="B34" s="71">
        <v>231</v>
      </c>
      <c r="C34" s="66" t="s">
        <v>51</v>
      </c>
      <c r="D34" s="68" t="s">
        <v>179</v>
      </c>
      <c r="E34" s="66"/>
      <c r="F34" s="145"/>
      <c r="G34" s="154"/>
      <c r="H34" s="155"/>
      <c r="I34" s="156">
        <v>1</v>
      </c>
      <c r="J34" s="157">
        <v>1</v>
      </c>
      <c r="K34" s="157">
        <v>0</v>
      </c>
      <c r="L34" s="142">
        <f t="shared" si="0"/>
        <v>0</v>
      </c>
      <c r="M34" s="162"/>
      <c r="N34" s="163"/>
      <c r="O34" s="157"/>
      <c r="P34" s="142" t="str">
        <f t="shared" si="1"/>
        <v> </v>
      </c>
      <c r="Q34" s="162">
        <v>120</v>
      </c>
      <c r="R34" s="157">
        <v>0</v>
      </c>
      <c r="S34" s="143">
        <f t="shared" si="2"/>
        <v>0</v>
      </c>
    </row>
    <row r="35" spans="1:19" ht="13.5" customHeight="1">
      <c r="A35" s="70">
        <v>8</v>
      </c>
      <c r="B35" s="71">
        <v>232</v>
      </c>
      <c r="C35" s="66" t="s">
        <v>107</v>
      </c>
      <c r="D35" s="68" t="s">
        <v>115</v>
      </c>
      <c r="E35" s="146"/>
      <c r="F35" s="145"/>
      <c r="G35" s="154"/>
      <c r="H35" s="155"/>
      <c r="I35" s="156">
        <v>1</v>
      </c>
      <c r="J35" s="157">
        <v>1</v>
      </c>
      <c r="K35" s="157">
        <v>0</v>
      </c>
      <c r="L35" s="142">
        <f t="shared" si="0"/>
        <v>0</v>
      </c>
      <c r="M35" s="162"/>
      <c r="N35" s="163"/>
      <c r="O35" s="157"/>
      <c r="P35" s="142" t="str">
        <f t="shared" si="1"/>
        <v> </v>
      </c>
      <c r="Q35" s="162">
        <v>91</v>
      </c>
      <c r="R35" s="157">
        <v>1</v>
      </c>
      <c r="S35" s="143">
        <f t="shared" si="2"/>
        <v>1.1</v>
      </c>
    </row>
    <row r="36" spans="1:19" ht="13.5" customHeight="1">
      <c r="A36" s="70">
        <v>8</v>
      </c>
      <c r="B36" s="71">
        <v>233</v>
      </c>
      <c r="C36" s="66" t="s">
        <v>107</v>
      </c>
      <c r="D36" s="68" t="s">
        <v>118</v>
      </c>
      <c r="E36" s="146"/>
      <c r="F36" s="145"/>
      <c r="G36" s="154"/>
      <c r="H36" s="155"/>
      <c r="I36" s="156">
        <v>1</v>
      </c>
      <c r="J36" s="157">
        <v>1</v>
      </c>
      <c r="K36" s="157">
        <v>0</v>
      </c>
      <c r="L36" s="142">
        <f t="shared" si="0"/>
        <v>0</v>
      </c>
      <c r="M36" s="162"/>
      <c r="N36" s="163"/>
      <c r="O36" s="157"/>
      <c r="P36" s="142" t="str">
        <f t="shared" si="1"/>
        <v> </v>
      </c>
      <c r="Q36" s="165">
        <v>92</v>
      </c>
      <c r="R36" s="166">
        <v>0</v>
      </c>
      <c r="S36" s="143">
        <f t="shared" si="2"/>
        <v>0</v>
      </c>
    </row>
    <row r="37" spans="1:19" ht="13.5" customHeight="1">
      <c r="A37" s="70">
        <v>8</v>
      </c>
      <c r="B37" s="71">
        <v>234</v>
      </c>
      <c r="C37" s="66" t="s">
        <v>107</v>
      </c>
      <c r="D37" s="68" t="s">
        <v>121</v>
      </c>
      <c r="E37" s="146"/>
      <c r="F37" s="145"/>
      <c r="G37" s="154"/>
      <c r="H37" s="155"/>
      <c r="I37" s="156">
        <v>1</v>
      </c>
      <c r="J37" s="157">
        <v>1</v>
      </c>
      <c r="K37" s="157">
        <v>0</v>
      </c>
      <c r="L37" s="142">
        <f t="shared" si="0"/>
        <v>0</v>
      </c>
      <c r="M37" s="162"/>
      <c r="N37" s="163"/>
      <c r="O37" s="157"/>
      <c r="P37" s="142" t="str">
        <f t="shared" si="1"/>
        <v> </v>
      </c>
      <c r="Q37" s="162">
        <v>134</v>
      </c>
      <c r="R37" s="157">
        <v>0</v>
      </c>
      <c r="S37" s="143">
        <f t="shared" si="2"/>
        <v>0</v>
      </c>
    </row>
    <row r="38" spans="1:19" ht="13.5" customHeight="1">
      <c r="A38" s="70">
        <v>8</v>
      </c>
      <c r="B38" s="71">
        <v>235</v>
      </c>
      <c r="C38" s="66" t="s">
        <v>51</v>
      </c>
      <c r="D38" s="68" t="s">
        <v>151</v>
      </c>
      <c r="E38" s="66"/>
      <c r="F38" s="145"/>
      <c r="G38" s="154"/>
      <c r="H38" s="155"/>
      <c r="I38" s="156">
        <v>1</v>
      </c>
      <c r="J38" s="157">
        <v>1</v>
      </c>
      <c r="K38" s="157">
        <v>0</v>
      </c>
      <c r="L38" s="142">
        <f t="shared" si="0"/>
        <v>0</v>
      </c>
      <c r="M38" s="162"/>
      <c r="N38" s="163"/>
      <c r="O38" s="157"/>
      <c r="P38" s="142" t="str">
        <f t="shared" si="1"/>
        <v> </v>
      </c>
      <c r="Q38" s="162">
        <v>210</v>
      </c>
      <c r="R38" s="157">
        <v>13</v>
      </c>
      <c r="S38" s="143">
        <f t="shared" si="2"/>
        <v>6.2</v>
      </c>
    </row>
    <row r="39" spans="1:19" ht="13.5" customHeight="1">
      <c r="A39" s="70">
        <v>8</v>
      </c>
      <c r="B39" s="71">
        <v>236</v>
      </c>
      <c r="C39" s="66" t="s">
        <v>51</v>
      </c>
      <c r="D39" s="68" t="s">
        <v>78</v>
      </c>
      <c r="E39" s="66"/>
      <c r="F39" s="145"/>
      <c r="G39" s="154"/>
      <c r="H39" s="155"/>
      <c r="I39" s="156">
        <v>1</v>
      </c>
      <c r="J39" s="157">
        <v>1</v>
      </c>
      <c r="K39" s="157">
        <v>0</v>
      </c>
      <c r="L39" s="142">
        <f t="shared" si="0"/>
        <v>0</v>
      </c>
      <c r="M39" s="162"/>
      <c r="N39" s="163"/>
      <c r="O39" s="157"/>
      <c r="P39" s="142" t="str">
        <f t="shared" si="1"/>
        <v> </v>
      </c>
      <c r="Q39" s="162">
        <v>119</v>
      </c>
      <c r="R39" s="157">
        <v>1</v>
      </c>
      <c r="S39" s="143">
        <f t="shared" si="2"/>
        <v>0.8</v>
      </c>
    </row>
    <row r="40" spans="1:19" ht="13.5" customHeight="1">
      <c r="A40" s="70">
        <v>8</v>
      </c>
      <c r="B40" s="71">
        <v>302</v>
      </c>
      <c r="C40" s="66" t="s">
        <v>51</v>
      </c>
      <c r="D40" s="68" t="s">
        <v>79</v>
      </c>
      <c r="E40" s="66"/>
      <c r="F40" s="145"/>
      <c r="G40" s="154"/>
      <c r="H40" s="155"/>
      <c r="I40" s="156"/>
      <c r="J40" s="157"/>
      <c r="K40" s="157"/>
      <c r="L40" s="142" t="str">
        <f t="shared" si="0"/>
        <v> </v>
      </c>
      <c r="M40" s="162">
        <v>1</v>
      </c>
      <c r="N40" s="163">
        <v>1</v>
      </c>
      <c r="O40" s="157">
        <v>0</v>
      </c>
      <c r="P40" s="142">
        <f t="shared" si="1"/>
        <v>0</v>
      </c>
      <c r="Q40" s="162">
        <v>89</v>
      </c>
      <c r="R40" s="157">
        <v>1</v>
      </c>
      <c r="S40" s="143">
        <f t="shared" si="2"/>
        <v>1.1</v>
      </c>
    </row>
    <row r="41" spans="1:19" ht="13.5" customHeight="1">
      <c r="A41" s="70">
        <v>8</v>
      </c>
      <c r="B41" s="71">
        <v>309</v>
      </c>
      <c r="C41" s="66" t="s">
        <v>51</v>
      </c>
      <c r="D41" s="68" t="s">
        <v>81</v>
      </c>
      <c r="E41" s="66"/>
      <c r="F41" s="145"/>
      <c r="G41" s="154"/>
      <c r="H41" s="155"/>
      <c r="I41" s="156"/>
      <c r="J41" s="157"/>
      <c r="K41" s="157"/>
      <c r="L41" s="142" t="str">
        <f t="shared" si="0"/>
        <v> </v>
      </c>
      <c r="M41" s="162">
        <v>1</v>
      </c>
      <c r="N41" s="163">
        <v>1</v>
      </c>
      <c r="O41" s="157">
        <v>0</v>
      </c>
      <c r="P41" s="142">
        <f t="shared" si="1"/>
        <v>0</v>
      </c>
      <c r="Q41" s="162">
        <v>200</v>
      </c>
      <c r="R41" s="157">
        <v>12</v>
      </c>
      <c r="S41" s="143">
        <f t="shared" si="2"/>
        <v>6</v>
      </c>
    </row>
    <row r="42" spans="1:19" ht="13.5" customHeight="1">
      <c r="A42" s="70">
        <v>8</v>
      </c>
      <c r="B42" s="71">
        <v>310</v>
      </c>
      <c r="C42" s="66" t="s">
        <v>51</v>
      </c>
      <c r="D42" s="67" t="s">
        <v>83</v>
      </c>
      <c r="E42" s="66"/>
      <c r="F42" s="145"/>
      <c r="G42" s="154"/>
      <c r="H42" s="155"/>
      <c r="I42" s="156"/>
      <c r="J42" s="157"/>
      <c r="K42" s="157"/>
      <c r="L42" s="142" t="str">
        <f t="shared" si="0"/>
        <v> </v>
      </c>
      <c r="M42" s="162">
        <v>1</v>
      </c>
      <c r="N42" s="163">
        <v>1</v>
      </c>
      <c r="O42" s="157">
        <v>0</v>
      </c>
      <c r="P42" s="142">
        <f t="shared" si="1"/>
        <v>0</v>
      </c>
      <c r="Q42" s="162">
        <v>7</v>
      </c>
      <c r="R42" s="157">
        <v>0</v>
      </c>
      <c r="S42" s="143">
        <f t="shared" si="2"/>
        <v>0</v>
      </c>
    </row>
    <row r="43" spans="1:19" ht="13.5" customHeight="1">
      <c r="A43" s="70">
        <v>8</v>
      </c>
      <c r="B43" s="71">
        <v>341</v>
      </c>
      <c r="C43" s="69" t="s">
        <v>51</v>
      </c>
      <c r="D43" s="68" t="s">
        <v>86</v>
      </c>
      <c r="E43" s="66"/>
      <c r="F43" s="145"/>
      <c r="G43" s="154"/>
      <c r="H43" s="155"/>
      <c r="I43" s="156"/>
      <c r="J43" s="157"/>
      <c r="K43" s="157"/>
      <c r="L43" s="142" t="str">
        <f t="shared" si="0"/>
        <v> </v>
      </c>
      <c r="M43" s="162">
        <v>1</v>
      </c>
      <c r="N43" s="163">
        <v>1</v>
      </c>
      <c r="O43" s="157">
        <v>0</v>
      </c>
      <c r="P43" s="142">
        <f t="shared" si="1"/>
        <v>0</v>
      </c>
      <c r="Q43" s="162">
        <v>32</v>
      </c>
      <c r="R43" s="157">
        <v>0</v>
      </c>
      <c r="S43" s="143">
        <f t="shared" si="2"/>
        <v>0</v>
      </c>
    </row>
    <row r="44" spans="1:19" ht="13.5" customHeight="1">
      <c r="A44" s="70">
        <v>8</v>
      </c>
      <c r="B44" s="71">
        <v>364</v>
      </c>
      <c r="C44" s="69" t="s">
        <v>51</v>
      </c>
      <c r="D44" s="68" t="s">
        <v>89</v>
      </c>
      <c r="E44" s="66"/>
      <c r="F44" s="145"/>
      <c r="G44" s="154"/>
      <c r="H44" s="155"/>
      <c r="I44" s="156"/>
      <c r="J44" s="157"/>
      <c r="K44" s="157"/>
      <c r="L44" s="142" t="str">
        <f t="shared" si="0"/>
        <v> </v>
      </c>
      <c r="M44" s="162">
        <v>1</v>
      </c>
      <c r="N44" s="163">
        <v>1</v>
      </c>
      <c r="O44" s="157">
        <v>0</v>
      </c>
      <c r="P44" s="142">
        <f aca="true" t="shared" si="3" ref="P44:P50">IF(O44=""," ",ROUND(O44/N44*100,1))</f>
        <v>0</v>
      </c>
      <c r="Q44" s="162">
        <v>66</v>
      </c>
      <c r="R44" s="157">
        <v>0</v>
      </c>
      <c r="S44" s="143">
        <f t="shared" si="2"/>
        <v>0</v>
      </c>
    </row>
    <row r="45" spans="1:19" ht="13.5" customHeight="1">
      <c r="A45" s="70">
        <v>8</v>
      </c>
      <c r="B45" s="71">
        <v>442</v>
      </c>
      <c r="C45" s="69" t="s">
        <v>51</v>
      </c>
      <c r="D45" s="68" t="s">
        <v>153</v>
      </c>
      <c r="E45" s="141">
        <v>36242</v>
      </c>
      <c r="F45" s="145" t="s">
        <v>163</v>
      </c>
      <c r="G45" s="154">
        <v>2</v>
      </c>
      <c r="H45" s="155">
        <v>0</v>
      </c>
      <c r="I45" s="156"/>
      <c r="J45" s="157"/>
      <c r="K45" s="157"/>
      <c r="L45" s="142" t="str">
        <f t="shared" si="0"/>
        <v> </v>
      </c>
      <c r="M45" s="162">
        <v>1</v>
      </c>
      <c r="N45" s="163"/>
      <c r="O45" s="157"/>
      <c r="P45" s="142" t="str">
        <f t="shared" si="3"/>
        <v> </v>
      </c>
      <c r="Q45" s="162">
        <v>56</v>
      </c>
      <c r="R45" s="157">
        <v>12</v>
      </c>
      <c r="S45" s="143">
        <f t="shared" si="2"/>
        <v>21.4</v>
      </c>
    </row>
    <row r="46" spans="1:19" ht="13.5" customHeight="1">
      <c r="A46" s="70">
        <v>8</v>
      </c>
      <c r="B46" s="71">
        <v>443</v>
      </c>
      <c r="C46" s="69" t="s">
        <v>51</v>
      </c>
      <c r="D46" s="68" t="s">
        <v>156</v>
      </c>
      <c r="E46" s="66"/>
      <c r="F46" s="145"/>
      <c r="G46" s="154"/>
      <c r="H46" s="155"/>
      <c r="I46" s="156"/>
      <c r="J46" s="157"/>
      <c r="K46" s="157"/>
      <c r="L46" s="142" t="str">
        <f t="shared" si="0"/>
        <v> </v>
      </c>
      <c r="M46" s="162">
        <v>1</v>
      </c>
      <c r="N46" s="163">
        <v>1</v>
      </c>
      <c r="O46" s="157">
        <v>0</v>
      </c>
      <c r="P46" s="142">
        <f t="shared" si="3"/>
        <v>0</v>
      </c>
      <c r="Q46" s="162">
        <v>66</v>
      </c>
      <c r="R46" s="157">
        <v>0</v>
      </c>
      <c r="S46" s="143">
        <f t="shared" si="2"/>
        <v>0</v>
      </c>
    </row>
    <row r="47" spans="1:19" ht="13.5" customHeight="1">
      <c r="A47" s="70">
        <v>8</v>
      </c>
      <c r="B47" s="71">
        <v>447</v>
      </c>
      <c r="C47" s="69" t="s">
        <v>51</v>
      </c>
      <c r="D47" s="68" t="s">
        <v>159</v>
      </c>
      <c r="E47" s="66"/>
      <c r="F47" s="145"/>
      <c r="G47" s="154"/>
      <c r="H47" s="155"/>
      <c r="I47" s="156"/>
      <c r="J47" s="157"/>
      <c r="K47" s="157"/>
      <c r="L47" s="142" t="str">
        <f t="shared" si="0"/>
        <v> </v>
      </c>
      <c r="M47" s="162">
        <v>1</v>
      </c>
      <c r="N47" s="163"/>
      <c r="O47" s="157"/>
      <c r="P47" s="142" t="str">
        <f t="shared" si="3"/>
        <v> </v>
      </c>
      <c r="Q47" s="162">
        <v>72</v>
      </c>
      <c r="R47" s="157">
        <v>1</v>
      </c>
      <c r="S47" s="143">
        <f t="shared" si="2"/>
        <v>1.4</v>
      </c>
    </row>
    <row r="48" spans="1:19" ht="13.5" customHeight="1">
      <c r="A48" s="70">
        <v>8</v>
      </c>
      <c r="B48" s="71">
        <v>521</v>
      </c>
      <c r="C48" s="69" t="s">
        <v>51</v>
      </c>
      <c r="D48" s="68" t="s">
        <v>182</v>
      </c>
      <c r="E48" s="66"/>
      <c r="F48" s="145"/>
      <c r="G48" s="154"/>
      <c r="H48" s="155"/>
      <c r="I48" s="156"/>
      <c r="J48" s="157"/>
      <c r="K48" s="157"/>
      <c r="L48" s="142" t="str">
        <f t="shared" si="0"/>
        <v> </v>
      </c>
      <c r="M48" s="162">
        <v>1</v>
      </c>
      <c r="N48" s="163">
        <v>1</v>
      </c>
      <c r="O48" s="157">
        <v>0</v>
      </c>
      <c r="P48" s="142">
        <f t="shared" si="3"/>
        <v>0</v>
      </c>
      <c r="Q48" s="162">
        <v>63</v>
      </c>
      <c r="R48" s="157">
        <v>0</v>
      </c>
      <c r="S48" s="143">
        <f t="shared" si="2"/>
        <v>0</v>
      </c>
    </row>
    <row r="49" spans="1:19" ht="13.5" customHeight="1">
      <c r="A49" s="70">
        <v>8</v>
      </c>
      <c r="B49" s="71">
        <v>542</v>
      </c>
      <c r="C49" s="69" t="s">
        <v>51</v>
      </c>
      <c r="D49" s="68" t="s">
        <v>183</v>
      </c>
      <c r="E49" s="66"/>
      <c r="F49" s="145"/>
      <c r="G49" s="154"/>
      <c r="H49" s="155"/>
      <c r="I49" s="156"/>
      <c r="J49" s="157"/>
      <c r="K49" s="157"/>
      <c r="L49" s="142" t="str">
        <f t="shared" si="0"/>
        <v> </v>
      </c>
      <c r="M49" s="162">
        <v>1</v>
      </c>
      <c r="N49" s="163">
        <v>1</v>
      </c>
      <c r="O49" s="157">
        <v>0</v>
      </c>
      <c r="P49" s="142">
        <f t="shared" si="3"/>
        <v>0</v>
      </c>
      <c r="Q49" s="162"/>
      <c r="R49" s="157"/>
      <c r="S49" s="143" t="str">
        <f t="shared" si="2"/>
        <v> </v>
      </c>
    </row>
    <row r="50" spans="1:19" ht="13.5" customHeight="1">
      <c r="A50" s="70">
        <v>8</v>
      </c>
      <c r="B50" s="71">
        <v>546</v>
      </c>
      <c r="C50" s="69" t="s">
        <v>51</v>
      </c>
      <c r="D50" s="68" t="s">
        <v>184</v>
      </c>
      <c r="E50" s="66"/>
      <c r="F50" s="145"/>
      <c r="G50" s="154"/>
      <c r="H50" s="155"/>
      <c r="I50" s="156"/>
      <c r="J50" s="157"/>
      <c r="K50" s="157"/>
      <c r="L50" s="142" t="str">
        <f t="shared" si="0"/>
        <v> </v>
      </c>
      <c r="M50" s="162">
        <v>1</v>
      </c>
      <c r="N50" s="163">
        <v>1</v>
      </c>
      <c r="O50" s="157">
        <v>0</v>
      </c>
      <c r="P50" s="142">
        <f t="shared" si="3"/>
        <v>0</v>
      </c>
      <c r="Q50" s="162">
        <v>56</v>
      </c>
      <c r="R50" s="157">
        <v>2</v>
      </c>
      <c r="S50" s="143">
        <f t="shared" si="2"/>
        <v>3.6</v>
      </c>
    </row>
    <row r="51" spans="1:19" ht="13.5" customHeight="1" thickBot="1">
      <c r="A51" s="70">
        <v>8</v>
      </c>
      <c r="B51" s="71">
        <v>564</v>
      </c>
      <c r="C51" s="69" t="s">
        <v>51</v>
      </c>
      <c r="D51" s="68" t="s">
        <v>160</v>
      </c>
      <c r="E51" s="66"/>
      <c r="F51" s="145"/>
      <c r="G51" s="154"/>
      <c r="H51" s="155"/>
      <c r="I51" s="156"/>
      <c r="J51" s="157"/>
      <c r="K51" s="157"/>
      <c r="L51" s="142" t="str">
        <f t="shared" si="0"/>
        <v> </v>
      </c>
      <c r="M51" s="162">
        <v>1</v>
      </c>
      <c r="N51" s="163"/>
      <c r="O51" s="157"/>
      <c r="P51" s="142" t="str">
        <f>IF(O51=""," ",ROUND(O51/N51*100,1))</f>
        <v> </v>
      </c>
      <c r="Q51" s="162">
        <v>37</v>
      </c>
      <c r="R51" s="157">
        <v>0</v>
      </c>
      <c r="S51" s="143">
        <f t="shared" si="2"/>
        <v>0</v>
      </c>
    </row>
    <row r="52" spans="1:19" ht="16.5" customHeight="1" thickBot="1">
      <c r="A52" s="147"/>
      <c r="B52" s="148">
        <v>1000</v>
      </c>
      <c r="C52" s="251" t="s">
        <v>7</v>
      </c>
      <c r="D52" s="251"/>
      <c r="E52" s="149"/>
      <c r="F52" s="150">
        <f>COUNTA(F8:F51)</f>
        <v>7</v>
      </c>
      <c r="G52" s="158"/>
      <c r="H52" s="159">
        <f>SUM(H8:H51)</f>
        <v>5</v>
      </c>
      <c r="I52" s="160">
        <f>COUNTA(I8:I51)</f>
        <v>32</v>
      </c>
      <c r="J52" s="161">
        <f>SUM(J8:J51)</f>
        <v>36</v>
      </c>
      <c r="K52" s="161">
        <f>SUM(K8:K51)</f>
        <v>1</v>
      </c>
      <c r="L52" s="152">
        <f t="shared" si="0"/>
        <v>2.8</v>
      </c>
      <c r="M52" s="164">
        <f>COUNTA(M8:M51)</f>
        <v>12</v>
      </c>
      <c r="N52" s="161">
        <f>SUM(N8:N51)</f>
        <v>9</v>
      </c>
      <c r="O52" s="161">
        <f>SUM(O8:O51)</f>
        <v>0</v>
      </c>
      <c r="P52" s="152">
        <f>IF(N52=""," ",ROUND(O52/N52*100,1))</f>
        <v>0</v>
      </c>
      <c r="Q52" s="167">
        <f>SUM(Q8:Q51)</f>
        <v>7706</v>
      </c>
      <c r="R52" s="161">
        <f>SUM(R8:R51)</f>
        <v>325</v>
      </c>
      <c r="S52" s="153">
        <f t="shared" si="2"/>
        <v>4.2</v>
      </c>
    </row>
  </sheetData>
  <mergeCells count="20">
    <mergeCell ref="C52:D52"/>
    <mergeCell ref="O6:O7"/>
    <mergeCell ref="Q5:Q7"/>
    <mergeCell ref="A4:A7"/>
    <mergeCell ref="B4:B7"/>
    <mergeCell ref="C4:C7"/>
    <mergeCell ref="D4:D7"/>
    <mergeCell ref="I4:S4"/>
    <mergeCell ref="K6:K7"/>
    <mergeCell ref="R6:R7"/>
    <mergeCell ref="Q2:S2"/>
    <mergeCell ref="E4:H4"/>
    <mergeCell ref="E5:E7"/>
    <mergeCell ref="F5:F7"/>
    <mergeCell ref="G5:G7"/>
    <mergeCell ref="H5:H7"/>
    <mergeCell ref="I5:I7"/>
    <mergeCell ref="J5:J7"/>
    <mergeCell ref="M5:M7"/>
    <mergeCell ref="N5:N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P52 I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4.625" style="2" customWidth="1"/>
    <col min="3" max="3" width="6.625" style="2" customWidth="1"/>
    <col min="4" max="4" width="12.625" style="54" customWidth="1"/>
    <col min="5" max="5" width="5.625" style="2" customWidth="1"/>
    <col min="6" max="6" width="10.625" style="2" customWidth="1"/>
    <col min="7" max="7" width="5.375" style="2" customWidth="1"/>
    <col min="8" max="8" width="5.125" style="2" customWidth="1"/>
    <col min="9" max="9" width="6.125" style="2" customWidth="1"/>
    <col min="10" max="11" width="5.625" style="2" customWidth="1"/>
    <col min="12" max="12" width="5.375" style="2" customWidth="1"/>
    <col min="13" max="13" width="5.125" style="2" customWidth="1"/>
    <col min="14" max="14" width="6.125" style="2" customWidth="1"/>
    <col min="15" max="16" width="5.625" style="2" customWidth="1"/>
    <col min="17" max="18" width="5.125" style="2" customWidth="1"/>
    <col min="19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16384" width="9.00390625" style="2" customWidth="1"/>
  </cols>
  <sheetData>
    <row r="1" spans="1:4" ht="14.25" thickBot="1">
      <c r="A1" s="94" t="s">
        <v>45</v>
      </c>
      <c r="B1" s="94"/>
      <c r="D1" s="2"/>
    </row>
    <row r="2" spans="1:27" ht="21" customHeight="1" thickBot="1">
      <c r="A2" s="20" t="s">
        <v>19</v>
      </c>
      <c r="B2" s="3"/>
      <c r="D2" s="2"/>
      <c r="Y2" s="228" t="s">
        <v>267</v>
      </c>
      <c r="Z2" s="256"/>
      <c r="AA2" s="229"/>
    </row>
    <row r="3" ht="9.75" customHeight="1" thickBot="1">
      <c r="D3" s="2"/>
    </row>
    <row r="4" spans="5:27" s="38" customFormat="1" ht="18.75" customHeight="1" thickBot="1">
      <c r="E4" s="337" t="s">
        <v>233</v>
      </c>
      <c r="F4" s="338"/>
      <c r="G4" s="95">
        <v>1</v>
      </c>
      <c r="H4" s="339">
        <v>39904</v>
      </c>
      <c r="I4" s="340"/>
      <c r="J4" s="341"/>
      <c r="K4" s="96">
        <v>2</v>
      </c>
      <c r="L4" s="339">
        <v>39934</v>
      </c>
      <c r="M4" s="340"/>
      <c r="N4" s="341"/>
      <c r="O4" s="96">
        <v>3</v>
      </c>
      <c r="P4" s="339" t="s">
        <v>234</v>
      </c>
      <c r="Q4" s="340"/>
      <c r="R4" s="340"/>
      <c r="S4" s="340"/>
      <c r="T4" s="341"/>
      <c r="AA4" s="39"/>
    </row>
    <row r="5" spans="1:27" ht="9.75" customHeight="1" thickBot="1">
      <c r="A5"/>
      <c r="B5" s="33"/>
      <c r="C5" s="33"/>
      <c r="D5" s="33"/>
      <c r="E5" s="33"/>
      <c r="F5" s="97"/>
      <c r="G5" s="97"/>
      <c r="H5" s="33"/>
      <c r="I5" s="34"/>
      <c r="J5" s="35"/>
      <c r="K5" s="35"/>
      <c r="L5" s="97"/>
      <c r="M5" s="97"/>
      <c r="N5" s="97"/>
      <c r="O5" s="33"/>
      <c r="P5" s="33"/>
      <c r="Q5" s="97"/>
      <c r="R5" s="97"/>
      <c r="S5" s="98"/>
      <c r="T5" s="35"/>
      <c r="U5" s="35"/>
      <c r="V5" s="33"/>
      <c r="W5" s="33"/>
      <c r="X5" s="35"/>
      <c r="Y5" s="35"/>
      <c r="Z5" s="35"/>
      <c r="AA5"/>
    </row>
    <row r="6" spans="1:27" ht="16.5" customHeight="1" thickBot="1">
      <c r="A6"/>
      <c r="B6" s="33"/>
      <c r="C6" s="33"/>
      <c r="D6" s="33"/>
      <c r="E6" s="322" t="s">
        <v>22</v>
      </c>
      <c r="F6" s="323"/>
      <c r="G6" s="139">
        <v>1</v>
      </c>
      <c r="H6" s="39"/>
      <c r="I6" s="36"/>
      <c r="J6" s="36"/>
      <c r="K6" s="36"/>
      <c r="L6" s="316" t="s">
        <v>22</v>
      </c>
      <c r="M6" s="317"/>
      <c r="N6" s="318"/>
      <c r="O6" s="139">
        <v>1</v>
      </c>
      <c r="P6" s="140"/>
      <c r="Q6" s="316" t="s">
        <v>22</v>
      </c>
      <c r="R6" s="317"/>
      <c r="S6" s="318"/>
      <c r="T6" s="139">
        <v>1</v>
      </c>
      <c r="U6" s="35"/>
      <c r="V6" s="322" t="s">
        <v>22</v>
      </c>
      <c r="W6" s="323"/>
      <c r="X6" s="324"/>
      <c r="Y6" s="139">
        <v>1</v>
      </c>
      <c r="Z6" s="35"/>
      <c r="AA6"/>
    </row>
    <row r="7" spans="1:27" ht="27" customHeight="1">
      <c r="A7" s="235" t="s">
        <v>33</v>
      </c>
      <c r="B7" s="221" t="s">
        <v>34</v>
      </c>
      <c r="C7" s="238" t="s">
        <v>35</v>
      </c>
      <c r="D7" s="222" t="s">
        <v>20</v>
      </c>
      <c r="E7" s="225" t="s">
        <v>235</v>
      </c>
      <c r="F7" s="226"/>
      <c r="G7" s="226"/>
      <c r="H7" s="226"/>
      <c r="I7" s="226"/>
      <c r="J7" s="226"/>
      <c r="K7" s="227"/>
      <c r="L7" s="225" t="s">
        <v>236</v>
      </c>
      <c r="M7" s="226"/>
      <c r="N7" s="226"/>
      <c r="O7" s="226"/>
      <c r="P7" s="227"/>
      <c r="Q7" s="225" t="s">
        <v>237</v>
      </c>
      <c r="R7" s="226"/>
      <c r="S7" s="226"/>
      <c r="T7" s="226"/>
      <c r="U7" s="227"/>
      <c r="V7" s="271" t="s">
        <v>238</v>
      </c>
      <c r="W7" s="272"/>
      <c r="X7" s="272"/>
      <c r="Y7" s="272"/>
      <c r="Z7" s="272"/>
      <c r="AA7" s="273"/>
    </row>
    <row r="8" spans="1:27" ht="13.5" customHeight="1">
      <c r="A8" s="236"/>
      <c r="B8" s="219"/>
      <c r="C8" s="239"/>
      <c r="D8" s="240"/>
      <c r="E8" s="325" t="s">
        <v>239</v>
      </c>
      <c r="F8" s="286" t="s">
        <v>240</v>
      </c>
      <c r="G8" s="328" t="s">
        <v>1</v>
      </c>
      <c r="H8" s="12"/>
      <c r="I8" s="319" t="s">
        <v>0</v>
      </c>
      <c r="J8" s="12"/>
      <c r="K8" s="76"/>
      <c r="L8" s="331" t="s">
        <v>1</v>
      </c>
      <c r="M8" s="12"/>
      <c r="N8" s="319" t="s">
        <v>0</v>
      </c>
      <c r="O8" s="12"/>
      <c r="P8" s="99"/>
      <c r="Q8" s="334" t="s">
        <v>1</v>
      </c>
      <c r="R8" s="12"/>
      <c r="S8" s="319" t="s">
        <v>0</v>
      </c>
      <c r="T8" s="12"/>
      <c r="U8" s="99"/>
      <c r="V8" s="313" t="s">
        <v>14</v>
      </c>
      <c r="W8" s="93"/>
      <c r="X8" s="100"/>
      <c r="Y8" s="300" t="s">
        <v>241</v>
      </c>
      <c r="Z8" s="301"/>
      <c r="AA8" s="302"/>
    </row>
    <row r="9" spans="1:27" ht="13.5" customHeight="1">
      <c r="A9" s="236"/>
      <c r="B9" s="219"/>
      <c r="C9" s="239"/>
      <c r="D9" s="240"/>
      <c r="E9" s="326"/>
      <c r="F9" s="287"/>
      <c r="G9" s="329"/>
      <c r="H9" s="101" t="s">
        <v>242</v>
      </c>
      <c r="I9" s="320"/>
      <c r="J9" s="101" t="s">
        <v>242</v>
      </c>
      <c r="K9" s="303" t="s">
        <v>243</v>
      </c>
      <c r="L9" s="332"/>
      <c r="M9" s="101" t="s">
        <v>244</v>
      </c>
      <c r="N9" s="320"/>
      <c r="O9" s="101" t="s">
        <v>244</v>
      </c>
      <c r="P9" s="305" t="s">
        <v>243</v>
      </c>
      <c r="Q9" s="335"/>
      <c r="R9" s="101" t="s">
        <v>244</v>
      </c>
      <c r="S9" s="320"/>
      <c r="T9" s="101" t="s">
        <v>244</v>
      </c>
      <c r="U9" s="306" t="s">
        <v>243</v>
      </c>
      <c r="V9" s="314"/>
      <c r="W9" s="101" t="s">
        <v>244</v>
      </c>
      <c r="X9" s="308" t="s">
        <v>243</v>
      </c>
      <c r="Y9" s="309" t="s">
        <v>245</v>
      </c>
      <c r="Z9" s="102"/>
      <c r="AA9" s="310" t="s">
        <v>243</v>
      </c>
    </row>
    <row r="10" spans="1:27" ht="13.5" customHeight="1">
      <c r="A10" s="236"/>
      <c r="B10" s="219"/>
      <c r="C10" s="239"/>
      <c r="D10" s="240"/>
      <c r="E10" s="326"/>
      <c r="F10" s="287"/>
      <c r="G10" s="329"/>
      <c r="H10" s="298" t="s">
        <v>246</v>
      </c>
      <c r="I10" s="320"/>
      <c r="J10" s="298" t="s">
        <v>246</v>
      </c>
      <c r="K10" s="303"/>
      <c r="L10" s="332"/>
      <c r="M10" s="298" t="s">
        <v>246</v>
      </c>
      <c r="N10" s="320"/>
      <c r="O10" s="298" t="s">
        <v>246</v>
      </c>
      <c r="P10" s="305"/>
      <c r="Q10" s="335"/>
      <c r="R10" s="298" t="s">
        <v>246</v>
      </c>
      <c r="S10" s="320"/>
      <c r="T10" s="298" t="s">
        <v>246</v>
      </c>
      <c r="U10" s="306"/>
      <c r="V10" s="314"/>
      <c r="W10" s="298" t="s">
        <v>247</v>
      </c>
      <c r="X10" s="306"/>
      <c r="Y10" s="303"/>
      <c r="Z10" s="103" t="s">
        <v>248</v>
      </c>
      <c r="AA10" s="311"/>
    </row>
    <row r="11" spans="1:27" ht="54.75" customHeight="1">
      <c r="A11" s="237"/>
      <c r="B11" s="220"/>
      <c r="C11" s="239"/>
      <c r="D11" s="241"/>
      <c r="E11" s="327"/>
      <c r="F11" s="288"/>
      <c r="G11" s="330"/>
      <c r="H11" s="299"/>
      <c r="I11" s="321"/>
      <c r="J11" s="299"/>
      <c r="K11" s="304"/>
      <c r="L11" s="333"/>
      <c r="M11" s="299"/>
      <c r="N11" s="321"/>
      <c r="O11" s="299"/>
      <c r="P11" s="234"/>
      <c r="Q11" s="336"/>
      <c r="R11" s="299"/>
      <c r="S11" s="321"/>
      <c r="T11" s="299"/>
      <c r="U11" s="307"/>
      <c r="V11" s="315"/>
      <c r="W11" s="299"/>
      <c r="X11" s="307"/>
      <c r="Y11" s="304"/>
      <c r="Z11" s="104" t="s">
        <v>249</v>
      </c>
      <c r="AA11" s="312"/>
    </row>
    <row r="12" spans="1:27" ht="13.5" customHeight="1">
      <c r="A12" s="7">
        <v>8</v>
      </c>
      <c r="B12" s="8">
        <v>201</v>
      </c>
      <c r="C12" s="5" t="s">
        <v>51</v>
      </c>
      <c r="D12" s="55" t="s">
        <v>52</v>
      </c>
      <c r="E12" s="120">
        <v>35</v>
      </c>
      <c r="F12" s="122" t="s">
        <v>103</v>
      </c>
      <c r="G12" s="124">
        <v>68</v>
      </c>
      <c r="H12" s="124">
        <v>48</v>
      </c>
      <c r="I12" s="124">
        <v>981</v>
      </c>
      <c r="J12" s="124">
        <v>271</v>
      </c>
      <c r="K12" s="21">
        <f aca="true" t="shared" si="0" ref="K12:K55">IF(G12=""," ",ROUND(J12/I12*100,1))</f>
        <v>27.6</v>
      </c>
      <c r="L12" s="130">
        <v>68</v>
      </c>
      <c r="M12" s="124">
        <v>48</v>
      </c>
      <c r="N12" s="124">
        <v>981</v>
      </c>
      <c r="O12" s="124">
        <v>271</v>
      </c>
      <c r="P12" s="21">
        <f aca="true" t="shared" si="1" ref="P12:P55">IF(L12=""," ",ROUND(O12/N12*100,1))</f>
        <v>27.6</v>
      </c>
      <c r="Q12" s="130">
        <v>6</v>
      </c>
      <c r="R12" s="124">
        <v>3</v>
      </c>
      <c r="S12" s="124">
        <v>53</v>
      </c>
      <c r="T12" s="124">
        <v>5</v>
      </c>
      <c r="U12" s="21">
        <f aca="true" t="shared" si="2" ref="U12:U55">IF(Q12=""," ",ROUND(T12/S12*100,1))</f>
        <v>9.4</v>
      </c>
      <c r="V12" s="133">
        <v>360</v>
      </c>
      <c r="W12" s="124">
        <v>27</v>
      </c>
      <c r="X12" s="29">
        <f aca="true" t="shared" si="3" ref="X12:X55">IF(V12=""," ",ROUND(W12/V12*100,1))</f>
        <v>7.5</v>
      </c>
      <c r="Y12" s="124">
        <v>333</v>
      </c>
      <c r="Z12" s="124">
        <v>25</v>
      </c>
      <c r="AA12" s="25">
        <f aca="true" t="shared" si="4" ref="AA12:AA45">IF(Y12=""," ",ROUND(Z12/Y12*100,1))</f>
        <v>7.5</v>
      </c>
    </row>
    <row r="13" spans="1:27" ht="13.5" customHeight="1">
      <c r="A13" s="7">
        <v>8</v>
      </c>
      <c r="B13" s="8">
        <v>202</v>
      </c>
      <c r="C13" s="5" t="s">
        <v>51</v>
      </c>
      <c r="D13" s="55" t="s">
        <v>55</v>
      </c>
      <c r="E13" s="120">
        <v>40</v>
      </c>
      <c r="F13" s="122" t="s">
        <v>205</v>
      </c>
      <c r="G13" s="124">
        <v>36</v>
      </c>
      <c r="H13" s="124">
        <v>35</v>
      </c>
      <c r="I13" s="124">
        <v>592</v>
      </c>
      <c r="J13" s="124">
        <v>154</v>
      </c>
      <c r="K13" s="21">
        <f t="shared" si="0"/>
        <v>26</v>
      </c>
      <c r="L13" s="130">
        <v>36</v>
      </c>
      <c r="M13" s="124">
        <v>35</v>
      </c>
      <c r="N13" s="124">
        <v>592</v>
      </c>
      <c r="O13" s="124">
        <v>154</v>
      </c>
      <c r="P13" s="21">
        <f t="shared" si="1"/>
        <v>26</v>
      </c>
      <c r="Q13" s="130">
        <v>6</v>
      </c>
      <c r="R13" s="124">
        <v>4</v>
      </c>
      <c r="S13" s="124">
        <v>40</v>
      </c>
      <c r="T13" s="124">
        <v>6</v>
      </c>
      <c r="U13" s="21">
        <f t="shared" si="2"/>
        <v>15</v>
      </c>
      <c r="V13" s="133">
        <v>229</v>
      </c>
      <c r="W13" s="124">
        <v>6</v>
      </c>
      <c r="X13" s="29">
        <f t="shared" si="3"/>
        <v>2.6</v>
      </c>
      <c r="Y13" s="124">
        <v>185</v>
      </c>
      <c r="Z13" s="124">
        <v>6</v>
      </c>
      <c r="AA13" s="25">
        <f t="shared" si="4"/>
        <v>3.2</v>
      </c>
    </row>
    <row r="14" spans="1:27" ht="13.5" customHeight="1">
      <c r="A14" s="7">
        <v>8</v>
      </c>
      <c r="B14" s="8">
        <v>203</v>
      </c>
      <c r="C14" s="5" t="s">
        <v>51</v>
      </c>
      <c r="D14" s="10" t="s">
        <v>124</v>
      </c>
      <c r="E14" s="120">
        <v>30</v>
      </c>
      <c r="F14" s="122" t="s">
        <v>164</v>
      </c>
      <c r="G14" s="124">
        <v>61</v>
      </c>
      <c r="H14" s="124">
        <v>55</v>
      </c>
      <c r="I14" s="124">
        <v>904</v>
      </c>
      <c r="J14" s="124">
        <v>242</v>
      </c>
      <c r="K14" s="21">
        <f t="shared" si="0"/>
        <v>26.8</v>
      </c>
      <c r="L14" s="130">
        <v>26</v>
      </c>
      <c r="M14" s="124">
        <v>24</v>
      </c>
      <c r="N14" s="124">
        <v>398</v>
      </c>
      <c r="O14" s="124">
        <v>91</v>
      </c>
      <c r="P14" s="21">
        <f t="shared" si="1"/>
        <v>22.9</v>
      </c>
      <c r="Q14" s="130">
        <v>6</v>
      </c>
      <c r="R14" s="124">
        <v>4</v>
      </c>
      <c r="S14" s="124">
        <v>42</v>
      </c>
      <c r="T14" s="124">
        <v>6</v>
      </c>
      <c r="U14" s="21">
        <f t="shared" si="2"/>
        <v>14.3</v>
      </c>
      <c r="V14" s="133">
        <v>58</v>
      </c>
      <c r="W14" s="124">
        <v>1</v>
      </c>
      <c r="X14" s="29">
        <f t="shared" si="3"/>
        <v>1.7</v>
      </c>
      <c r="Y14" s="124">
        <v>40</v>
      </c>
      <c r="Z14" s="124">
        <v>1</v>
      </c>
      <c r="AA14" s="25">
        <f t="shared" si="4"/>
        <v>2.5</v>
      </c>
    </row>
    <row r="15" spans="1:27" ht="13.5" customHeight="1">
      <c r="A15" s="7">
        <v>8</v>
      </c>
      <c r="B15" s="8">
        <v>204</v>
      </c>
      <c r="C15" s="5" t="s">
        <v>51</v>
      </c>
      <c r="D15" s="57" t="s">
        <v>167</v>
      </c>
      <c r="E15" s="120">
        <v>35</v>
      </c>
      <c r="F15" s="122" t="s">
        <v>165</v>
      </c>
      <c r="G15" s="124">
        <v>30</v>
      </c>
      <c r="H15" s="124">
        <v>20</v>
      </c>
      <c r="I15" s="124">
        <v>474</v>
      </c>
      <c r="J15" s="124">
        <v>108</v>
      </c>
      <c r="K15" s="21">
        <f t="shared" si="0"/>
        <v>22.8</v>
      </c>
      <c r="L15" s="130">
        <v>24</v>
      </c>
      <c r="M15" s="124">
        <v>19</v>
      </c>
      <c r="N15" s="124">
        <v>423</v>
      </c>
      <c r="O15" s="124">
        <v>107</v>
      </c>
      <c r="P15" s="21">
        <f t="shared" si="1"/>
        <v>25.3</v>
      </c>
      <c r="Q15" s="130">
        <v>6</v>
      </c>
      <c r="R15" s="124">
        <v>1</v>
      </c>
      <c r="S15" s="124">
        <v>51</v>
      </c>
      <c r="T15" s="124">
        <v>1</v>
      </c>
      <c r="U15" s="21">
        <f t="shared" si="2"/>
        <v>2</v>
      </c>
      <c r="V15" s="133">
        <v>275</v>
      </c>
      <c r="W15" s="124">
        <v>35</v>
      </c>
      <c r="X15" s="29">
        <f t="shared" si="3"/>
        <v>12.7</v>
      </c>
      <c r="Y15" s="124">
        <v>236</v>
      </c>
      <c r="Z15" s="124">
        <v>22</v>
      </c>
      <c r="AA15" s="25">
        <f t="shared" si="4"/>
        <v>9.3</v>
      </c>
    </row>
    <row r="16" spans="1:27" ht="13.5" customHeight="1">
      <c r="A16" s="7">
        <v>8</v>
      </c>
      <c r="B16" s="8">
        <v>205</v>
      </c>
      <c r="C16" s="5" t="s">
        <v>51</v>
      </c>
      <c r="D16" s="10" t="s">
        <v>127</v>
      </c>
      <c r="E16" s="120">
        <v>30</v>
      </c>
      <c r="F16" s="122" t="s">
        <v>207</v>
      </c>
      <c r="G16" s="124">
        <v>23</v>
      </c>
      <c r="H16" s="124">
        <v>17</v>
      </c>
      <c r="I16" s="124">
        <v>405</v>
      </c>
      <c r="J16" s="124">
        <v>71</v>
      </c>
      <c r="K16" s="21">
        <f t="shared" si="0"/>
        <v>17.5</v>
      </c>
      <c r="L16" s="130">
        <v>23</v>
      </c>
      <c r="M16" s="124">
        <v>17</v>
      </c>
      <c r="N16" s="124">
        <v>405</v>
      </c>
      <c r="O16" s="124">
        <v>71</v>
      </c>
      <c r="P16" s="21">
        <f t="shared" si="1"/>
        <v>17.5</v>
      </c>
      <c r="Q16" s="130">
        <v>6</v>
      </c>
      <c r="R16" s="124">
        <v>1</v>
      </c>
      <c r="S16" s="124">
        <v>50</v>
      </c>
      <c r="T16" s="124">
        <v>1</v>
      </c>
      <c r="U16" s="21">
        <f t="shared" si="2"/>
        <v>2</v>
      </c>
      <c r="V16" s="133">
        <v>82</v>
      </c>
      <c r="W16" s="124">
        <v>1</v>
      </c>
      <c r="X16" s="29">
        <f t="shared" si="3"/>
        <v>1.2</v>
      </c>
      <c r="Y16" s="124">
        <v>68</v>
      </c>
      <c r="Z16" s="124">
        <v>1</v>
      </c>
      <c r="AA16" s="25">
        <f t="shared" si="4"/>
        <v>1.5</v>
      </c>
    </row>
    <row r="17" spans="1:27" ht="13.5" customHeight="1">
      <c r="A17" s="7">
        <v>8</v>
      </c>
      <c r="B17" s="8">
        <v>207</v>
      </c>
      <c r="C17" s="5" t="s">
        <v>51</v>
      </c>
      <c r="D17" s="57" t="s">
        <v>169</v>
      </c>
      <c r="E17" s="120">
        <v>30</v>
      </c>
      <c r="F17" s="122" t="s">
        <v>105</v>
      </c>
      <c r="G17" s="124">
        <v>30</v>
      </c>
      <c r="H17" s="124">
        <v>24</v>
      </c>
      <c r="I17" s="124">
        <v>423</v>
      </c>
      <c r="J17" s="124">
        <v>85</v>
      </c>
      <c r="K17" s="21">
        <f t="shared" si="0"/>
        <v>20.1</v>
      </c>
      <c r="L17" s="130">
        <v>30</v>
      </c>
      <c r="M17" s="124">
        <v>24</v>
      </c>
      <c r="N17" s="124">
        <v>423</v>
      </c>
      <c r="O17" s="124">
        <v>85</v>
      </c>
      <c r="P17" s="21">
        <f t="shared" si="1"/>
        <v>20.1</v>
      </c>
      <c r="Q17" s="130">
        <v>6</v>
      </c>
      <c r="R17" s="124">
        <v>3</v>
      </c>
      <c r="S17" s="124">
        <v>37</v>
      </c>
      <c r="T17" s="124">
        <v>5</v>
      </c>
      <c r="U17" s="21">
        <f t="shared" si="2"/>
        <v>13.5</v>
      </c>
      <c r="V17" s="133">
        <v>61</v>
      </c>
      <c r="W17" s="124">
        <v>5</v>
      </c>
      <c r="X17" s="29">
        <f t="shared" si="3"/>
        <v>8.2</v>
      </c>
      <c r="Y17" s="124">
        <v>45</v>
      </c>
      <c r="Z17" s="124">
        <v>4</v>
      </c>
      <c r="AA17" s="25">
        <f t="shared" si="4"/>
        <v>8.9</v>
      </c>
    </row>
    <row r="18" spans="1:27" ht="13.5" customHeight="1">
      <c r="A18" s="7">
        <v>8</v>
      </c>
      <c r="B18" s="8">
        <v>208</v>
      </c>
      <c r="C18" s="5" t="s">
        <v>51</v>
      </c>
      <c r="D18" s="10" t="s">
        <v>130</v>
      </c>
      <c r="E18" s="120">
        <v>30</v>
      </c>
      <c r="F18" s="122" t="s">
        <v>220</v>
      </c>
      <c r="G18" s="124">
        <v>40</v>
      </c>
      <c r="H18" s="124">
        <v>37</v>
      </c>
      <c r="I18" s="124">
        <v>563</v>
      </c>
      <c r="J18" s="124">
        <v>144</v>
      </c>
      <c r="K18" s="21">
        <f t="shared" si="0"/>
        <v>25.6</v>
      </c>
      <c r="L18" s="130">
        <v>27</v>
      </c>
      <c r="M18" s="124">
        <v>26</v>
      </c>
      <c r="N18" s="124">
        <v>409</v>
      </c>
      <c r="O18" s="124">
        <v>93</v>
      </c>
      <c r="P18" s="21">
        <f t="shared" si="1"/>
        <v>22.7</v>
      </c>
      <c r="Q18" s="130">
        <v>6</v>
      </c>
      <c r="R18" s="124">
        <v>4</v>
      </c>
      <c r="S18" s="124">
        <v>39</v>
      </c>
      <c r="T18" s="124">
        <v>6</v>
      </c>
      <c r="U18" s="21">
        <f t="shared" si="2"/>
        <v>15.4</v>
      </c>
      <c r="V18" s="133">
        <v>46</v>
      </c>
      <c r="W18" s="124">
        <v>2</v>
      </c>
      <c r="X18" s="29">
        <f t="shared" si="3"/>
        <v>4.3</v>
      </c>
      <c r="Y18" s="124">
        <v>46</v>
      </c>
      <c r="Z18" s="124">
        <v>2</v>
      </c>
      <c r="AA18" s="25">
        <f t="shared" si="4"/>
        <v>4.3</v>
      </c>
    </row>
    <row r="19" spans="1:27" ht="13.5" customHeight="1">
      <c r="A19" s="7">
        <v>8</v>
      </c>
      <c r="B19" s="8">
        <v>210</v>
      </c>
      <c r="C19" s="5" t="s">
        <v>51</v>
      </c>
      <c r="D19" s="57" t="s">
        <v>171</v>
      </c>
      <c r="E19" s="120">
        <v>25</v>
      </c>
      <c r="F19" s="122" t="s">
        <v>207</v>
      </c>
      <c r="G19" s="124">
        <v>25</v>
      </c>
      <c r="H19" s="124">
        <v>19</v>
      </c>
      <c r="I19" s="124">
        <v>440</v>
      </c>
      <c r="J19" s="124">
        <v>95</v>
      </c>
      <c r="K19" s="21">
        <f t="shared" si="0"/>
        <v>21.6</v>
      </c>
      <c r="L19" s="130">
        <v>25</v>
      </c>
      <c r="M19" s="124">
        <v>19</v>
      </c>
      <c r="N19" s="124">
        <v>440</v>
      </c>
      <c r="O19" s="124">
        <v>95</v>
      </c>
      <c r="P19" s="21">
        <f t="shared" si="1"/>
        <v>21.6</v>
      </c>
      <c r="Q19" s="130">
        <v>6</v>
      </c>
      <c r="R19" s="124">
        <v>2</v>
      </c>
      <c r="S19" s="124">
        <v>47</v>
      </c>
      <c r="T19" s="124">
        <v>2</v>
      </c>
      <c r="U19" s="21">
        <f t="shared" si="2"/>
        <v>4.3</v>
      </c>
      <c r="V19" s="133">
        <v>41</v>
      </c>
      <c r="W19" s="124">
        <v>0</v>
      </c>
      <c r="X19" s="29">
        <f t="shared" si="3"/>
        <v>0</v>
      </c>
      <c r="Y19" s="124">
        <v>41</v>
      </c>
      <c r="Z19" s="124">
        <v>0</v>
      </c>
      <c r="AA19" s="25">
        <f t="shared" si="4"/>
        <v>0</v>
      </c>
    </row>
    <row r="20" spans="1:27" ht="13.5" customHeight="1">
      <c r="A20" s="7">
        <v>8</v>
      </c>
      <c r="B20" s="8">
        <v>211</v>
      </c>
      <c r="C20" s="5" t="s">
        <v>51</v>
      </c>
      <c r="D20" s="57" t="s">
        <v>173</v>
      </c>
      <c r="E20" s="120">
        <v>30</v>
      </c>
      <c r="F20" s="122" t="s">
        <v>208</v>
      </c>
      <c r="G20" s="124">
        <v>30</v>
      </c>
      <c r="H20" s="124">
        <v>27</v>
      </c>
      <c r="I20" s="124">
        <v>472</v>
      </c>
      <c r="J20" s="124">
        <v>98</v>
      </c>
      <c r="K20" s="21">
        <f t="shared" si="0"/>
        <v>20.8</v>
      </c>
      <c r="L20" s="130">
        <v>30</v>
      </c>
      <c r="M20" s="124">
        <v>27</v>
      </c>
      <c r="N20" s="124">
        <v>472</v>
      </c>
      <c r="O20" s="124">
        <v>98</v>
      </c>
      <c r="P20" s="21">
        <f t="shared" si="1"/>
        <v>20.8</v>
      </c>
      <c r="Q20" s="130">
        <v>6</v>
      </c>
      <c r="R20" s="124">
        <v>5</v>
      </c>
      <c r="S20" s="124">
        <v>42</v>
      </c>
      <c r="T20" s="124">
        <v>7</v>
      </c>
      <c r="U20" s="21">
        <f t="shared" si="2"/>
        <v>16.7</v>
      </c>
      <c r="V20" s="133">
        <v>58</v>
      </c>
      <c r="W20" s="124">
        <v>1</v>
      </c>
      <c r="X20" s="29">
        <f t="shared" si="3"/>
        <v>1.7</v>
      </c>
      <c r="Y20" s="124">
        <v>58</v>
      </c>
      <c r="Z20" s="124">
        <v>1</v>
      </c>
      <c r="AA20" s="25">
        <f t="shared" si="4"/>
        <v>1.7</v>
      </c>
    </row>
    <row r="21" spans="1:27" ht="13.5" customHeight="1">
      <c r="A21" s="7">
        <v>8</v>
      </c>
      <c r="B21" s="8">
        <v>212</v>
      </c>
      <c r="C21" s="5" t="s">
        <v>51</v>
      </c>
      <c r="D21" s="57" t="s">
        <v>58</v>
      </c>
      <c r="E21" s="120">
        <v>30</v>
      </c>
      <c r="F21" s="122" t="s">
        <v>164</v>
      </c>
      <c r="G21" s="124">
        <v>16</v>
      </c>
      <c r="H21" s="124">
        <v>11</v>
      </c>
      <c r="I21" s="124">
        <v>408</v>
      </c>
      <c r="J21" s="124">
        <v>56</v>
      </c>
      <c r="K21" s="21">
        <f t="shared" si="0"/>
        <v>13.7</v>
      </c>
      <c r="L21" s="130">
        <v>16</v>
      </c>
      <c r="M21" s="124">
        <v>11</v>
      </c>
      <c r="N21" s="124">
        <v>408</v>
      </c>
      <c r="O21" s="124">
        <v>56</v>
      </c>
      <c r="P21" s="21">
        <f t="shared" si="1"/>
        <v>13.7</v>
      </c>
      <c r="Q21" s="130">
        <v>6</v>
      </c>
      <c r="R21" s="124">
        <v>3</v>
      </c>
      <c r="S21" s="124">
        <v>41</v>
      </c>
      <c r="T21" s="124">
        <v>5</v>
      </c>
      <c r="U21" s="21">
        <f t="shared" si="2"/>
        <v>12.2</v>
      </c>
      <c r="V21" s="133">
        <v>74</v>
      </c>
      <c r="W21" s="124">
        <v>0</v>
      </c>
      <c r="X21" s="29">
        <f t="shared" si="3"/>
        <v>0</v>
      </c>
      <c r="Y21" s="124">
        <v>69</v>
      </c>
      <c r="Z21" s="124">
        <v>0</v>
      </c>
      <c r="AA21" s="25">
        <f t="shared" si="4"/>
        <v>0</v>
      </c>
    </row>
    <row r="22" spans="1:27" ht="13.5" customHeight="1">
      <c r="A22" s="7">
        <v>8</v>
      </c>
      <c r="B22" s="8">
        <v>214</v>
      </c>
      <c r="C22" s="5" t="s">
        <v>51</v>
      </c>
      <c r="D22" s="57" t="s">
        <v>61</v>
      </c>
      <c r="E22" s="120"/>
      <c r="F22" s="122"/>
      <c r="G22" s="124"/>
      <c r="H22" s="124"/>
      <c r="I22" s="124"/>
      <c r="J22" s="124"/>
      <c r="K22" s="21" t="str">
        <f t="shared" si="0"/>
        <v> </v>
      </c>
      <c r="L22" s="130">
        <v>26</v>
      </c>
      <c r="M22" s="124">
        <v>20</v>
      </c>
      <c r="N22" s="124">
        <v>350</v>
      </c>
      <c r="O22" s="124">
        <v>72</v>
      </c>
      <c r="P22" s="21">
        <f t="shared" si="1"/>
        <v>20.6</v>
      </c>
      <c r="Q22" s="130">
        <v>6</v>
      </c>
      <c r="R22" s="124">
        <v>2</v>
      </c>
      <c r="S22" s="124">
        <v>33</v>
      </c>
      <c r="T22" s="124">
        <v>2</v>
      </c>
      <c r="U22" s="21">
        <f t="shared" si="2"/>
        <v>6.1</v>
      </c>
      <c r="V22" s="133">
        <v>37</v>
      </c>
      <c r="W22" s="124">
        <v>1</v>
      </c>
      <c r="X22" s="29">
        <f t="shared" si="3"/>
        <v>2.7</v>
      </c>
      <c r="Y22" s="124">
        <v>26</v>
      </c>
      <c r="Z22" s="124">
        <v>0</v>
      </c>
      <c r="AA22" s="25">
        <f t="shared" si="4"/>
        <v>0</v>
      </c>
    </row>
    <row r="23" spans="1:27" ht="13.5" customHeight="1">
      <c r="A23" s="7">
        <v>8</v>
      </c>
      <c r="B23" s="8">
        <v>215</v>
      </c>
      <c r="C23" s="5" t="s">
        <v>51</v>
      </c>
      <c r="D23" s="57" t="s">
        <v>63</v>
      </c>
      <c r="E23" s="120">
        <v>30</v>
      </c>
      <c r="F23" s="122" t="s">
        <v>206</v>
      </c>
      <c r="G23" s="124">
        <v>39</v>
      </c>
      <c r="H23" s="124">
        <v>33</v>
      </c>
      <c r="I23" s="124">
        <v>567</v>
      </c>
      <c r="J23" s="124">
        <v>131</v>
      </c>
      <c r="K23" s="21">
        <f t="shared" si="0"/>
        <v>23.1</v>
      </c>
      <c r="L23" s="130">
        <v>39</v>
      </c>
      <c r="M23" s="124">
        <v>39</v>
      </c>
      <c r="N23" s="124">
        <v>567</v>
      </c>
      <c r="O23" s="124">
        <v>131</v>
      </c>
      <c r="P23" s="21">
        <f t="shared" si="1"/>
        <v>23.1</v>
      </c>
      <c r="Q23" s="130">
        <v>5</v>
      </c>
      <c r="R23" s="124">
        <v>2</v>
      </c>
      <c r="S23" s="124">
        <v>34</v>
      </c>
      <c r="T23" s="124">
        <v>2</v>
      </c>
      <c r="U23" s="21">
        <f t="shared" si="2"/>
        <v>5.9</v>
      </c>
      <c r="V23" s="133">
        <v>50</v>
      </c>
      <c r="W23" s="124">
        <v>2</v>
      </c>
      <c r="X23" s="29">
        <f t="shared" si="3"/>
        <v>4</v>
      </c>
      <c r="Y23" s="124">
        <v>43</v>
      </c>
      <c r="Z23" s="124">
        <v>0</v>
      </c>
      <c r="AA23" s="25">
        <f t="shared" si="4"/>
        <v>0</v>
      </c>
    </row>
    <row r="24" spans="1:27" ht="13.5" customHeight="1">
      <c r="A24" s="7">
        <v>8</v>
      </c>
      <c r="B24" s="8">
        <v>216</v>
      </c>
      <c r="C24" s="5" t="s">
        <v>51</v>
      </c>
      <c r="D24" s="57" t="s">
        <v>66</v>
      </c>
      <c r="E24" s="120">
        <v>30</v>
      </c>
      <c r="F24" s="122" t="s">
        <v>104</v>
      </c>
      <c r="G24" s="124">
        <v>50</v>
      </c>
      <c r="H24" s="124">
        <v>40</v>
      </c>
      <c r="I24" s="124">
        <v>718</v>
      </c>
      <c r="J24" s="124">
        <v>168</v>
      </c>
      <c r="K24" s="21">
        <f t="shared" si="0"/>
        <v>23.4</v>
      </c>
      <c r="L24" s="130">
        <v>24</v>
      </c>
      <c r="M24" s="124">
        <v>21</v>
      </c>
      <c r="N24" s="124">
        <v>364</v>
      </c>
      <c r="O24" s="124">
        <v>93</v>
      </c>
      <c r="P24" s="21">
        <f t="shared" si="1"/>
        <v>25.5</v>
      </c>
      <c r="Q24" s="130">
        <v>6</v>
      </c>
      <c r="R24" s="124">
        <v>1</v>
      </c>
      <c r="S24" s="124">
        <v>53</v>
      </c>
      <c r="T24" s="124">
        <v>1</v>
      </c>
      <c r="U24" s="21">
        <f t="shared" si="2"/>
        <v>1.9</v>
      </c>
      <c r="V24" s="133">
        <v>72</v>
      </c>
      <c r="W24" s="124">
        <v>1</v>
      </c>
      <c r="X24" s="29">
        <f t="shared" si="3"/>
        <v>1.4</v>
      </c>
      <c r="Y24" s="124">
        <v>64</v>
      </c>
      <c r="Z24" s="124">
        <v>1</v>
      </c>
      <c r="AA24" s="25">
        <f t="shared" si="4"/>
        <v>1.6</v>
      </c>
    </row>
    <row r="25" spans="1:27" ht="13.5" customHeight="1">
      <c r="A25" s="7">
        <v>8</v>
      </c>
      <c r="B25" s="8">
        <v>217</v>
      </c>
      <c r="C25" s="5" t="s">
        <v>51</v>
      </c>
      <c r="D25" s="10" t="s">
        <v>132</v>
      </c>
      <c r="E25" s="120">
        <v>40</v>
      </c>
      <c r="F25" s="122" t="s">
        <v>165</v>
      </c>
      <c r="G25" s="124">
        <v>54</v>
      </c>
      <c r="H25" s="124">
        <v>46</v>
      </c>
      <c r="I25" s="124">
        <v>963</v>
      </c>
      <c r="J25" s="124">
        <v>287</v>
      </c>
      <c r="K25" s="21">
        <f t="shared" si="0"/>
        <v>29.8</v>
      </c>
      <c r="L25" s="130">
        <v>30</v>
      </c>
      <c r="M25" s="124">
        <v>27</v>
      </c>
      <c r="N25" s="124">
        <v>395</v>
      </c>
      <c r="O25" s="124">
        <v>98</v>
      </c>
      <c r="P25" s="21">
        <f t="shared" si="1"/>
        <v>24.8</v>
      </c>
      <c r="Q25" s="130">
        <v>6</v>
      </c>
      <c r="R25" s="124">
        <v>3</v>
      </c>
      <c r="S25" s="124">
        <v>45</v>
      </c>
      <c r="T25" s="124">
        <v>4</v>
      </c>
      <c r="U25" s="21">
        <f t="shared" si="2"/>
        <v>8.9</v>
      </c>
      <c r="V25" s="133">
        <v>106</v>
      </c>
      <c r="W25" s="124">
        <v>6</v>
      </c>
      <c r="X25" s="29">
        <f t="shared" si="3"/>
        <v>5.7</v>
      </c>
      <c r="Y25" s="124">
        <v>95</v>
      </c>
      <c r="Z25" s="124">
        <v>6</v>
      </c>
      <c r="AA25" s="25">
        <f t="shared" si="4"/>
        <v>6.3</v>
      </c>
    </row>
    <row r="26" spans="1:27" ht="13.5" customHeight="1">
      <c r="A26" s="7">
        <v>8</v>
      </c>
      <c r="B26" s="8">
        <v>219</v>
      </c>
      <c r="C26" s="5" t="s">
        <v>51</v>
      </c>
      <c r="D26" s="10" t="s">
        <v>136</v>
      </c>
      <c r="E26" s="120">
        <v>30</v>
      </c>
      <c r="F26" s="122" t="s">
        <v>104</v>
      </c>
      <c r="G26" s="124">
        <v>33</v>
      </c>
      <c r="H26" s="124">
        <v>29</v>
      </c>
      <c r="I26" s="124">
        <v>447</v>
      </c>
      <c r="J26" s="124">
        <v>97</v>
      </c>
      <c r="K26" s="21">
        <f t="shared" si="0"/>
        <v>21.7</v>
      </c>
      <c r="L26" s="130">
        <v>27</v>
      </c>
      <c r="M26" s="124">
        <v>26</v>
      </c>
      <c r="N26" s="124">
        <v>417</v>
      </c>
      <c r="O26" s="124">
        <v>91</v>
      </c>
      <c r="P26" s="21">
        <f t="shared" si="1"/>
        <v>21.8</v>
      </c>
      <c r="Q26" s="130">
        <v>6</v>
      </c>
      <c r="R26" s="124">
        <v>4</v>
      </c>
      <c r="S26" s="124">
        <v>30</v>
      </c>
      <c r="T26" s="124">
        <v>6</v>
      </c>
      <c r="U26" s="21">
        <f t="shared" si="2"/>
        <v>20</v>
      </c>
      <c r="V26" s="133">
        <v>54</v>
      </c>
      <c r="W26" s="124">
        <v>4</v>
      </c>
      <c r="X26" s="29">
        <f t="shared" si="3"/>
        <v>7.4</v>
      </c>
      <c r="Y26" s="124">
        <v>52</v>
      </c>
      <c r="Z26" s="124">
        <v>3</v>
      </c>
      <c r="AA26" s="25">
        <f t="shared" si="4"/>
        <v>5.8</v>
      </c>
    </row>
    <row r="27" spans="1:27" ht="13.5" customHeight="1">
      <c r="A27" s="7">
        <v>8</v>
      </c>
      <c r="B27" s="8">
        <v>220</v>
      </c>
      <c r="C27" s="5" t="s">
        <v>51</v>
      </c>
      <c r="D27" s="9" t="s">
        <v>140</v>
      </c>
      <c r="E27" s="120">
        <v>30</v>
      </c>
      <c r="F27" s="122" t="s">
        <v>104</v>
      </c>
      <c r="G27" s="124">
        <v>40</v>
      </c>
      <c r="H27" s="124">
        <v>33</v>
      </c>
      <c r="I27" s="124">
        <v>605</v>
      </c>
      <c r="J27" s="124">
        <v>138</v>
      </c>
      <c r="K27" s="21">
        <f t="shared" si="0"/>
        <v>22.8</v>
      </c>
      <c r="L27" s="130">
        <v>34</v>
      </c>
      <c r="M27" s="124">
        <v>31</v>
      </c>
      <c r="N27" s="124">
        <v>540</v>
      </c>
      <c r="O27" s="124">
        <v>134</v>
      </c>
      <c r="P27" s="21">
        <f t="shared" si="1"/>
        <v>24.8</v>
      </c>
      <c r="Q27" s="130">
        <v>5</v>
      </c>
      <c r="R27" s="124">
        <v>2</v>
      </c>
      <c r="S27" s="124">
        <v>62</v>
      </c>
      <c r="T27" s="124">
        <v>4</v>
      </c>
      <c r="U27" s="21">
        <f t="shared" si="2"/>
        <v>6.5</v>
      </c>
      <c r="V27" s="133">
        <v>156</v>
      </c>
      <c r="W27" s="124">
        <v>7</v>
      </c>
      <c r="X27" s="29">
        <f t="shared" si="3"/>
        <v>4.5</v>
      </c>
      <c r="Y27" s="124">
        <v>128</v>
      </c>
      <c r="Z27" s="124">
        <v>6</v>
      </c>
      <c r="AA27" s="25">
        <f t="shared" si="4"/>
        <v>4.7</v>
      </c>
    </row>
    <row r="28" spans="1:27" ht="13.5" customHeight="1">
      <c r="A28" s="7">
        <v>8</v>
      </c>
      <c r="B28" s="8">
        <v>221</v>
      </c>
      <c r="C28" s="5" t="s">
        <v>51</v>
      </c>
      <c r="D28" s="55" t="s">
        <v>69</v>
      </c>
      <c r="E28" s="120">
        <v>30</v>
      </c>
      <c r="F28" s="122" t="s">
        <v>166</v>
      </c>
      <c r="G28" s="124">
        <v>32</v>
      </c>
      <c r="H28" s="124">
        <v>23</v>
      </c>
      <c r="I28" s="124">
        <v>503</v>
      </c>
      <c r="J28" s="124">
        <v>94</v>
      </c>
      <c r="K28" s="21">
        <f t="shared" si="0"/>
        <v>18.7</v>
      </c>
      <c r="L28" s="130">
        <v>32</v>
      </c>
      <c r="M28" s="124">
        <v>23</v>
      </c>
      <c r="N28" s="124">
        <v>503</v>
      </c>
      <c r="O28" s="124">
        <v>94</v>
      </c>
      <c r="P28" s="21">
        <f t="shared" si="1"/>
        <v>18.7</v>
      </c>
      <c r="Q28" s="130">
        <v>7</v>
      </c>
      <c r="R28" s="124">
        <v>1</v>
      </c>
      <c r="S28" s="124">
        <v>47</v>
      </c>
      <c r="T28" s="124">
        <v>2</v>
      </c>
      <c r="U28" s="21">
        <f t="shared" si="2"/>
        <v>4.3</v>
      </c>
      <c r="V28" s="133">
        <v>142</v>
      </c>
      <c r="W28" s="124">
        <v>5</v>
      </c>
      <c r="X28" s="29">
        <f t="shared" si="3"/>
        <v>3.5</v>
      </c>
      <c r="Y28" s="124">
        <v>127</v>
      </c>
      <c r="Z28" s="124">
        <v>5</v>
      </c>
      <c r="AA28" s="25">
        <f t="shared" si="4"/>
        <v>3.9</v>
      </c>
    </row>
    <row r="29" spans="1:27" ht="13.5" customHeight="1">
      <c r="A29" s="7">
        <v>8</v>
      </c>
      <c r="B29" s="8">
        <v>222</v>
      </c>
      <c r="C29" s="5" t="s">
        <v>107</v>
      </c>
      <c r="D29" s="57" t="s">
        <v>108</v>
      </c>
      <c r="E29" s="121"/>
      <c r="F29" s="122"/>
      <c r="G29" s="124"/>
      <c r="H29" s="124"/>
      <c r="I29" s="124"/>
      <c r="J29" s="124"/>
      <c r="K29" s="21" t="str">
        <f t="shared" si="0"/>
        <v> </v>
      </c>
      <c r="L29" s="130">
        <v>21</v>
      </c>
      <c r="M29" s="124">
        <v>18</v>
      </c>
      <c r="N29" s="124">
        <v>278</v>
      </c>
      <c r="O29" s="124">
        <v>76</v>
      </c>
      <c r="P29" s="21">
        <f t="shared" si="1"/>
        <v>27.3</v>
      </c>
      <c r="Q29" s="130">
        <v>5</v>
      </c>
      <c r="R29" s="124">
        <v>1</v>
      </c>
      <c r="S29" s="124">
        <v>37</v>
      </c>
      <c r="T29" s="124">
        <v>1</v>
      </c>
      <c r="U29" s="21">
        <f t="shared" si="2"/>
        <v>2.7</v>
      </c>
      <c r="V29" s="133">
        <v>120</v>
      </c>
      <c r="W29" s="124">
        <v>11</v>
      </c>
      <c r="X29" s="29">
        <f t="shared" si="3"/>
        <v>9.2</v>
      </c>
      <c r="Y29" s="124">
        <v>116</v>
      </c>
      <c r="Z29" s="124">
        <v>8</v>
      </c>
      <c r="AA29" s="25">
        <f t="shared" si="4"/>
        <v>6.9</v>
      </c>
    </row>
    <row r="30" spans="1:27" ht="13.5" customHeight="1">
      <c r="A30" s="7">
        <v>8</v>
      </c>
      <c r="B30" s="8">
        <v>223</v>
      </c>
      <c r="C30" s="5" t="s">
        <v>107</v>
      </c>
      <c r="D30" s="57" t="s">
        <v>111</v>
      </c>
      <c r="E30" s="121">
        <v>30</v>
      </c>
      <c r="F30" s="123" t="s">
        <v>210</v>
      </c>
      <c r="G30" s="124">
        <v>22</v>
      </c>
      <c r="H30" s="124">
        <v>17</v>
      </c>
      <c r="I30" s="124">
        <v>264</v>
      </c>
      <c r="J30" s="124">
        <v>49</v>
      </c>
      <c r="K30" s="21">
        <f t="shared" si="0"/>
        <v>18.6</v>
      </c>
      <c r="L30" s="130">
        <v>16</v>
      </c>
      <c r="M30" s="124">
        <v>13</v>
      </c>
      <c r="N30" s="124">
        <v>227</v>
      </c>
      <c r="O30" s="124">
        <v>45</v>
      </c>
      <c r="P30" s="21">
        <f t="shared" si="1"/>
        <v>19.8</v>
      </c>
      <c r="Q30" s="130">
        <v>6</v>
      </c>
      <c r="R30" s="124">
        <v>4</v>
      </c>
      <c r="S30" s="124">
        <v>37</v>
      </c>
      <c r="T30" s="124">
        <v>4</v>
      </c>
      <c r="U30" s="21">
        <f t="shared" si="2"/>
        <v>10.8</v>
      </c>
      <c r="V30" s="133">
        <v>58</v>
      </c>
      <c r="W30" s="124">
        <v>5</v>
      </c>
      <c r="X30" s="29">
        <f t="shared" si="3"/>
        <v>8.6</v>
      </c>
      <c r="Y30" s="124">
        <v>58</v>
      </c>
      <c r="Z30" s="124">
        <v>5</v>
      </c>
      <c r="AA30" s="25">
        <f t="shared" si="4"/>
        <v>8.6</v>
      </c>
    </row>
    <row r="31" spans="1:27" ht="13.5" customHeight="1">
      <c r="A31" s="7">
        <v>8</v>
      </c>
      <c r="B31" s="8">
        <v>224</v>
      </c>
      <c r="C31" s="5" t="s">
        <v>51</v>
      </c>
      <c r="D31" s="10" t="s">
        <v>143</v>
      </c>
      <c r="E31" s="120">
        <v>30</v>
      </c>
      <c r="F31" s="122" t="s">
        <v>166</v>
      </c>
      <c r="G31" s="124">
        <v>29</v>
      </c>
      <c r="H31" s="124">
        <v>28</v>
      </c>
      <c r="I31" s="124">
        <v>419</v>
      </c>
      <c r="J31" s="124">
        <v>118</v>
      </c>
      <c r="K31" s="21">
        <f t="shared" si="0"/>
        <v>28.2</v>
      </c>
      <c r="L31" s="130">
        <v>29</v>
      </c>
      <c r="M31" s="124">
        <v>28</v>
      </c>
      <c r="N31" s="124">
        <v>419</v>
      </c>
      <c r="O31" s="124">
        <v>118</v>
      </c>
      <c r="P31" s="21">
        <f t="shared" si="1"/>
        <v>28.2</v>
      </c>
      <c r="Q31" s="130">
        <v>5</v>
      </c>
      <c r="R31" s="124">
        <v>3</v>
      </c>
      <c r="S31" s="124">
        <v>33</v>
      </c>
      <c r="T31" s="124">
        <v>4</v>
      </c>
      <c r="U31" s="21">
        <f t="shared" si="2"/>
        <v>12.1</v>
      </c>
      <c r="V31" s="133">
        <v>34</v>
      </c>
      <c r="W31" s="124">
        <v>3</v>
      </c>
      <c r="X31" s="29">
        <f t="shared" si="3"/>
        <v>8.8</v>
      </c>
      <c r="Y31" s="124">
        <v>34</v>
      </c>
      <c r="Z31" s="124">
        <v>3</v>
      </c>
      <c r="AA31" s="25">
        <f t="shared" si="4"/>
        <v>8.8</v>
      </c>
    </row>
    <row r="32" spans="1:27" ht="13.5" customHeight="1">
      <c r="A32" s="7">
        <v>8</v>
      </c>
      <c r="B32" s="4">
        <v>225</v>
      </c>
      <c r="C32" s="5" t="s">
        <v>51</v>
      </c>
      <c r="D32" s="55" t="s">
        <v>73</v>
      </c>
      <c r="E32" s="120">
        <v>30</v>
      </c>
      <c r="F32" s="122" t="s">
        <v>106</v>
      </c>
      <c r="G32" s="124">
        <v>26</v>
      </c>
      <c r="H32" s="124">
        <v>21</v>
      </c>
      <c r="I32" s="124">
        <v>419</v>
      </c>
      <c r="J32" s="124">
        <v>103</v>
      </c>
      <c r="K32" s="21">
        <f t="shared" si="0"/>
        <v>24.6</v>
      </c>
      <c r="L32" s="130">
        <v>26</v>
      </c>
      <c r="M32" s="124">
        <v>21</v>
      </c>
      <c r="N32" s="124">
        <v>419</v>
      </c>
      <c r="O32" s="124">
        <v>103</v>
      </c>
      <c r="P32" s="21">
        <f t="shared" si="1"/>
        <v>24.6</v>
      </c>
      <c r="Q32" s="130">
        <v>5</v>
      </c>
      <c r="R32" s="124">
        <v>3</v>
      </c>
      <c r="S32" s="124">
        <v>51</v>
      </c>
      <c r="T32" s="124">
        <v>5</v>
      </c>
      <c r="U32" s="21">
        <f t="shared" si="2"/>
        <v>9.8</v>
      </c>
      <c r="V32" s="133">
        <v>87</v>
      </c>
      <c r="W32" s="124">
        <v>2</v>
      </c>
      <c r="X32" s="29">
        <f t="shared" si="3"/>
        <v>2.3</v>
      </c>
      <c r="Y32" s="124">
        <v>79</v>
      </c>
      <c r="Z32" s="124">
        <v>2</v>
      </c>
      <c r="AA32" s="25">
        <f t="shared" si="4"/>
        <v>2.5</v>
      </c>
    </row>
    <row r="33" spans="1:27" ht="13.5" customHeight="1">
      <c r="A33" s="7">
        <v>8</v>
      </c>
      <c r="B33" s="4">
        <v>226</v>
      </c>
      <c r="C33" s="5" t="s">
        <v>51</v>
      </c>
      <c r="D33" s="55" t="s">
        <v>75</v>
      </c>
      <c r="E33" s="120">
        <v>30</v>
      </c>
      <c r="F33" s="122" t="s">
        <v>104</v>
      </c>
      <c r="G33" s="125">
        <v>26</v>
      </c>
      <c r="H33" s="125">
        <v>19</v>
      </c>
      <c r="I33" s="125">
        <v>411</v>
      </c>
      <c r="J33" s="126">
        <v>71</v>
      </c>
      <c r="K33" s="21">
        <f t="shared" si="0"/>
        <v>17.3</v>
      </c>
      <c r="L33" s="130">
        <v>26</v>
      </c>
      <c r="M33" s="124">
        <v>19</v>
      </c>
      <c r="N33" s="124">
        <v>411</v>
      </c>
      <c r="O33" s="124">
        <v>71</v>
      </c>
      <c r="P33" s="21">
        <f t="shared" si="1"/>
        <v>17.3</v>
      </c>
      <c r="Q33" s="130">
        <v>4</v>
      </c>
      <c r="R33" s="124">
        <v>2</v>
      </c>
      <c r="S33" s="124">
        <v>39</v>
      </c>
      <c r="T33" s="124">
        <v>2</v>
      </c>
      <c r="U33" s="21">
        <f t="shared" si="2"/>
        <v>5.1</v>
      </c>
      <c r="V33" s="133">
        <v>152</v>
      </c>
      <c r="W33" s="124">
        <v>16</v>
      </c>
      <c r="X33" s="29">
        <f t="shared" si="3"/>
        <v>10.5</v>
      </c>
      <c r="Y33" s="124">
        <v>103</v>
      </c>
      <c r="Z33" s="124">
        <v>14</v>
      </c>
      <c r="AA33" s="25">
        <f t="shared" si="4"/>
        <v>13.6</v>
      </c>
    </row>
    <row r="34" spans="1:27" ht="13.5" customHeight="1">
      <c r="A34" s="7">
        <v>8</v>
      </c>
      <c r="B34" s="4">
        <v>227</v>
      </c>
      <c r="C34" s="5" t="s">
        <v>51</v>
      </c>
      <c r="D34" s="55" t="s">
        <v>176</v>
      </c>
      <c r="E34" s="120">
        <v>30</v>
      </c>
      <c r="F34" s="122" t="s">
        <v>165</v>
      </c>
      <c r="G34" s="124">
        <v>33</v>
      </c>
      <c r="H34" s="124">
        <v>22</v>
      </c>
      <c r="I34" s="124">
        <v>569</v>
      </c>
      <c r="J34" s="124">
        <v>110</v>
      </c>
      <c r="K34" s="21">
        <f t="shared" si="0"/>
        <v>19.3</v>
      </c>
      <c r="L34" s="130">
        <v>26</v>
      </c>
      <c r="M34" s="124">
        <v>20</v>
      </c>
      <c r="N34" s="124">
        <v>509</v>
      </c>
      <c r="O34" s="124">
        <v>107</v>
      </c>
      <c r="P34" s="21">
        <f t="shared" si="1"/>
        <v>21</v>
      </c>
      <c r="Q34" s="130">
        <v>6</v>
      </c>
      <c r="R34" s="124">
        <v>3</v>
      </c>
      <c r="S34" s="124">
        <v>55</v>
      </c>
      <c r="T34" s="124">
        <v>3</v>
      </c>
      <c r="U34" s="21">
        <f t="shared" si="2"/>
        <v>5.5</v>
      </c>
      <c r="V34" s="133">
        <v>173</v>
      </c>
      <c r="W34" s="124">
        <v>15</v>
      </c>
      <c r="X34" s="29">
        <f t="shared" si="3"/>
        <v>8.7</v>
      </c>
      <c r="Y34" s="124">
        <v>158</v>
      </c>
      <c r="Z34" s="124">
        <v>8</v>
      </c>
      <c r="AA34" s="25">
        <f t="shared" si="4"/>
        <v>5.1</v>
      </c>
    </row>
    <row r="35" spans="1:27" ht="13.5" customHeight="1">
      <c r="A35" s="7">
        <v>8</v>
      </c>
      <c r="B35" s="4">
        <v>228</v>
      </c>
      <c r="C35" s="5" t="s">
        <v>51</v>
      </c>
      <c r="D35" s="55" t="s">
        <v>178</v>
      </c>
      <c r="E35" s="120">
        <v>40</v>
      </c>
      <c r="F35" s="122" t="s">
        <v>209</v>
      </c>
      <c r="G35" s="124">
        <v>23</v>
      </c>
      <c r="H35" s="124">
        <v>19</v>
      </c>
      <c r="I35" s="124">
        <v>400</v>
      </c>
      <c r="J35" s="124">
        <v>96</v>
      </c>
      <c r="K35" s="21">
        <f t="shared" si="0"/>
        <v>24</v>
      </c>
      <c r="L35" s="130">
        <v>23</v>
      </c>
      <c r="M35" s="124">
        <v>19</v>
      </c>
      <c r="N35" s="124">
        <v>400</v>
      </c>
      <c r="O35" s="124">
        <v>96</v>
      </c>
      <c r="P35" s="21">
        <f t="shared" si="1"/>
        <v>24</v>
      </c>
      <c r="Q35" s="130">
        <v>5</v>
      </c>
      <c r="R35" s="124">
        <v>1</v>
      </c>
      <c r="S35" s="124">
        <v>40</v>
      </c>
      <c r="T35" s="124">
        <v>1</v>
      </c>
      <c r="U35" s="21">
        <f t="shared" si="2"/>
        <v>2.5</v>
      </c>
      <c r="V35" s="133">
        <v>49</v>
      </c>
      <c r="W35" s="124">
        <v>0</v>
      </c>
      <c r="X35" s="29">
        <f t="shared" si="3"/>
        <v>0</v>
      </c>
      <c r="Y35" s="124">
        <v>46</v>
      </c>
      <c r="Z35" s="124">
        <v>0</v>
      </c>
      <c r="AA35" s="25">
        <f t="shared" si="4"/>
        <v>0</v>
      </c>
    </row>
    <row r="36" spans="1:27" ht="13.5" customHeight="1">
      <c r="A36" s="7">
        <v>8</v>
      </c>
      <c r="B36" s="4">
        <v>229</v>
      </c>
      <c r="C36" s="5" t="s">
        <v>51</v>
      </c>
      <c r="D36" s="9" t="s">
        <v>145</v>
      </c>
      <c r="E36" s="120">
        <v>30</v>
      </c>
      <c r="F36" s="122" t="s">
        <v>212</v>
      </c>
      <c r="G36" s="124">
        <v>22</v>
      </c>
      <c r="H36" s="124">
        <v>13</v>
      </c>
      <c r="I36" s="124">
        <v>285</v>
      </c>
      <c r="J36" s="124">
        <v>32</v>
      </c>
      <c r="K36" s="21">
        <f t="shared" si="0"/>
        <v>11.2</v>
      </c>
      <c r="L36" s="130">
        <v>22</v>
      </c>
      <c r="M36" s="124">
        <v>13</v>
      </c>
      <c r="N36" s="124">
        <v>285</v>
      </c>
      <c r="O36" s="124">
        <v>32</v>
      </c>
      <c r="P36" s="21">
        <f t="shared" si="1"/>
        <v>11.2</v>
      </c>
      <c r="Q36" s="130">
        <v>5</v>
      </c>
      <c r="R36" s="124">
        <v>1</v>
      </c>
      <c r="S36" s="124">
        <v>48</v>
      </c>
      <c r="T36" s="124">
        <v>3</v>
      </c>
      <c r="U36" s="21">
        <f t="shared" si="2"/>
        <v>6.3</v>
      </c>
      <c r="V36" s="133">
        <v>52</v>
      </c>
      <c r="W36" s="124">
        <v>2</v>
      </c>
      <c r="X36" s="29">
        <f t="shared" si="3"/>
        <v>3.8</v>
      </c>
      <c r="Y36" s="124">
        <v>45</v>
      </c>
      <c r="Z36" s="124">
        <v>2</v>
      </c>
      <c r="AA36" s="25">
        <f t="shared" si="4"/>
        <v>4.4</v>
      </c>
    </row>
    <row r="37" spans="1:27" ht="13.5" customHeight="1">
      <c r="A37" s="7">
        <v>8</v>
      </c>
      <c r="B37" s="4">
        <v>230</v>
      </c>
      <c r="C37" s="5" t="s">
        <v>51</v>
      </c>
      <c r="D37" s="55" t="s">
        <v>148</v>
      </c>
      <c r="E37" s="120"/>
      <c r="F37" s="122"/>
      <c r="G37" s="124"/>
      <c r="H37" s="124"/>
      <c r="I37" s="124"/>
      <c r="J37" s="124"/>
      <c r="K37" s="21" t="str">
        <f t="shared" si="0"/>
        <v> </v>
      </c>
      <c r="L37" s="130">
        <v>22</v>
      </c>
      <c r="M37" s="124">
        <v>21</v>
      </c>
      <c r="N37" s="124">
        <v>255</v>
      </c>
      <c r="O37" s="124">
        <v>65</v>
      </c>
      <c r="P37" s="21">
        <f t="shared" si="1"/>
        <v>25.5</v>
      </c>
      <c r="Q37" s="130">
        <v>5</v>
      </c>
      <c r="R37" s="124">
        <v>4</v>
      </c>
      <c r="S37" s="124">
        <v>41</v>
      </c>
      <c r="T37" s="124">
        <v>5</v>
      </c>
      <c r="U37" s="21">
        <f t="shared" si="2"/>
        <v>12.2</v>
      </c>
      <c r="V37" s="133">
        <v>52</v>
      </c>
      <c r="W37" s="124">
        <v>0</v>
      </c>
      <c r="X37" s="29">
        <f t="shared" si="3"/>
        <v>0</v>
      </c>
      <c r="Y37" s="124">
        <v>45</v>
      </c>
      <c r="Z37" s="124">
        <v>0</v>
      </c>
      <c r="AA37" s="25">
        <f t="shared" si="4"/>
        <v>0</v>
      </c>
    </row>
    <row r="38" spans="1:27" ht="13.5" customHeight="1">
      <c r="A38" s="7">
        <v>8</v>
      </c>
      <c r="B38" s="4">
        <v>231</v>
      </c>
      <c r="C38" s="5" t="s">
        <v>51</v>
      </c>
      <c r="D38" s="55" t="s">
        <v>179</v>
      </c>
      <c r="E38" s="120"/>
      <c r="F38" s="122"/>
      <c r="G38" s="124"/>
      <c r="H38" s="124"/>
      <c r="I38" s="124"/>
      <c r="J38" s="124"/>
      <c r="K38" s="21" t="str">
        <f t="shared" si="0"/>
        <v> </v>
      </c>
      <c r="L38" s="130">
        <v>13</v>
      </c>
      <c r="M38" s="124">
        <v>7</v>
      </c>
      <c r="N38" s="124">
        <v>216</v>
      </c>
      <c r="O38" s="124">
        <v>24</v>
      </c>
      <c r="P38" s="21">
        <f t="shared" si="1"/>
        <v>11.1</v>
      </c>
      <c r="Q38" s="130">
        <v>6</v>
      </c>
      <c r="R38" s="124">
        <v>1</v>
      </c>
      <c r="S38" s="124">
        <v>44</v>
      </c>
      <c r="T38" s="124">
        <v>1</v>
      </c>
      <c r="U38" s="21">
        <f t="shared" si="2"/>
        <v>2.3</v>
      </c>
      <c r="V38" s="133">
        <v>54</v>
      </c>
      <c r="W38" s="124">
        <v>1</v>
      </c>
      <c r="X38" s="29">
        <f t="shared" si="3"/>
        <v>1.9</v>
      </c>
      <c r="Y38" s="124">
        <v>54</v>
      </c>
      <c r="Z38" s="124">
        <v>1</v>
      </c>
      <c r="AA38" s="25">
        <f t="shared" si="4"/>
        <v>1.9</v>
      </c>
    </row>
    <row r="39" spans="1:27" ht="13.5" customHeight="1">
      <c r="A39" s="7">
        <v>8</v>
      </c>
      <c r="B39" s="4">
        <v>232</v>
      </c>
      <c r="C39" s="5" t="s">
        <v>107</v>
      </c>
      <c r="D39" s="55" t="s">
        <v>115</v>
      </c>
      <c r="E39" s="121">
        <v>35</v>
      </c>
      <c r="F39" s="122" t="s">
        <v>104</v>
      </c>
      <c r="G39" s="124">
        <v>38</v>
      </c>
      <c r="H39" s="124">
        <v>26</v>
      </c>
      <c r="I39" s="124">
        <v>554</v>
      </c>
      <c r="J39" s="124">
        <v>113</v>
      </c>
      <c r="K39" s="21">
        <f t="shared" si="0"/>
        <v>20.4</v>
      </c>
      <c r="L39" s="130">
        <v>32</v>
      </c>
      <c r="M39" s="124">
        <v>24</v>
      </c>
      <c r="N39" s="124">
        <v>510</v>
      </c>
      <c r="O39" s="124">
        <v>111</v>
      </c>
      <c r="P39" s="21">
        <f t="shared" si="1"/>
        <v>21.8</v>
      </c>
      <c r="Q39" s="130">
        <v>6</v>
      </c>
      <c r="R39" s="124">
        <v>2</v>
      </c>
      <c r="S39" s="124">
        <v>44</v>
      </c>
      <c r="T39" s="124">
        <v>2</v>
      </c>
      <c r="U39" s="21">
        <f t="shared" si="2"/>
        <v>4.5</v>
      </c>
      <c r="V39" s="133">
        <v>124</v>
      </c>
      <c r="W39" s="124">
        <v>2</v>
      </c>
      <c r="X39" s="29">
        <f t="shared" si="3"/>
        <v>1.6</v>
      </c>
      <c r="Y39" s="124">
        <v>124</v>
      </c>
      <c r="Z39" s="124">
        <v>2</v>
      </c>
      <c r="AA39" s="25">
        <f t="shared" si="4"/>
        <v>1.6</v>
      </c>
    </row>
    <row r="40" spans="1:27" ht="13.5" customHeight="1">
      <c r="A40" s="7">
        <v>8</v>
      </c>
      <c r="B40" s="4">
        <v>233</v>
      </c>
      <c r="C40" s="5" t="s">
        <v>107</v>
      </c>
      <c r="D40" s="55" t="s">
        <v>118</v>
      </c>
      <c r="E40" s="121">
        <v>30</v>
      </c>
      <c r="F40" s="122" t="s">
        <v>205</v>
      </c>
      <c r="G40" s="124">
        <v>18</v>
      </c>
      <c r="H40" s="124">
        <v>14</v>
      </c>
      <c r="I40" s="124">
        <v>335</v>
      </c>
      <c r="J40" s="124">
        <v>52</v>
      </c>
      <c r="K40" s="21">
        <f t="shared" si="0"/>
        <v>15.5</v>
      </c>
      <c r="L40" s="130">
        <v>18</v>
      </c>
      <c r="M40" s="124">
        <v>14</v>
      </c>
      <c r="N40" s="124">
        <v>335</v>
      </c>
      <c r="O40" s="124">
        <v>52</v>
      </c>
      <c r="P40" s="21">
        <f t="shared" si="1"/>
        <v>15.5</v>
      </c>
      <c r="Q40" s="130">
        <v>6</v>
      </c>
      <c r="R40" s="124">
        <v>2</v>
      </c>
      <c r="S40" s="124">
        <v>48</v>
      </c>
      <c r="T40" s="124">
        <v>3</v>
      </c>
      <c r="U40" s="21">
        <f t="shared" si="2"/>
        <v>6.3</v>
      </c>
      <c r="V40" s="133">
        <v>84</v>
      </c>
      <c r="W40" s="124">
        <v>4</v>
      </c>
      <c r="X40" s="29">
        <f t="shared" si="3"/>
        <v>4.8</v>
      </c>
      <c r="Y40" s="124">
        <v>80</v>
      </c>
      <c r="Z40" s="124">
        <v>4</v>
      </c>
      <c r="AA40" s="25">
        <f t="shared" si="4"/>
        <v>5</v>
      </c>
    </row>
    <row r="41" spans="1:27" ht="13.5" customHeight="1">
      <c r="A41" s="7">
        <v>8</v>
      </c>
      <c r="B41" s="4">
        <v>234</v>
      </c>
      <c r="C41" s="5" t="s">
        <v>107</v>
      </c>
      <c r="D41" s="55" t="s">
        <v>121</v>
      </c>
      <c r="E41" s="121"/>
      <c r="F41" s="122"/>
      <c r="G41" s="124"/>
      <c r="H41" s="124"/>
      <c r="I41" s="124"/>
      <c r="J41" s="124"/>
      <c r="K41" s="21" t="str">
        <f t="shared" si="0"/>
        <v> </v>
      </c>
      <c r="L41" s="130">
        <v>21</v>
      </c>
      <c r="M41" s="124">
        <v>18</v>
      </c>
      <c r="N41" s="124">
        <v>302</v>
      </c>
      <c r="O41" s="124">
        <v>92</v>
      </c>
      <c r="P41" s="21">
        <f t="shared" si="1"/>
        <v>30.5</v>
      </c>
      <c r="Q41" s="130">
        <v>5</v>
      </c>
      <c r="R41" s="124">
        <v>1</v>
      </c>
      <c r="S41" s="124">
        <v>51</v>
      </c>
      <c r="T41" s="124">
        <v>1</v>
      </c>
      <c r="U41" s="21">
        <f t="shared" si="2"/>
        <v>2</v>
      </c>
      <c r="V41" s="133">
        <v>50</v>
      </c>
      <c r="W41" s="124">
        <v>0</v>
      </c>
      <c r="X41" s="29">
        <f t="shared" si="3"/>
        <v>0</v>
      </c>
      <c r="Y41" s="124">
        <v>50</v>
      </c>
      <c r="Z41" s="124">
        <v>0</v>
      </c>
      <c r="AA41" s="25">
        <f t="shared" si="4"/>
        <v>0</v>
      </c>
    </row>
    <row r="42" spans="1:27" ht="13.5" customHeight="1">
      <c r="A42" s="7">
        <v>8</v>
      </c>
      <c r="B42" s="4">
        <v>235</v>
      </c>
      <c r="C42" s="5" t="s">
        <v>51</v>
      </c>
      <c r="D42" s="55" t="s">
        <v>151</v>
      </c>
      <c r="E42" s="120">
        <v>30</v>
      </c>
      <c r="F42" s="122" t="s">
        <v>213</v>
      </c>
      <c r="G42" s="124">
        <v>24</v>
      </c>
      <c r="H42" s="124">
        <v>16</v>
      </c>
      <c r="I42" s="124">
        <v>273</v>
      </c>
      <c r="J42" s="124">
        <v>43</v>
      </c>
      <c r="K42" s="21">
        <f t="shared" si="0"/>
        <v>15.8</v>
      </c>
      <c r="L42" s="130">
        <v>19</v>
      </c>
      <c r="M42" s="124">
        <v>15</v>
      </c>
      <c r="N42" s="124">
        <v>241</v>
      </c>
      <c r="O42" s="124">
        <v>42</v>
      </c>
      <c r="P42" s="21">
        <f t="shared" si="1"/>
        <v>17.4</v>
      </c>
      <c r="Q42" s="130">
        <v>5</v>
      </c>
      <c r="R42" s="124">
        <v>1</v>
      </c>
      <c r="S42" s="124">
        <v>32</v>
      </c>
      <c r="T42" s="124">
        <v>1</v>
      </c>
      <c r="U42" s="21">
        <f t="shared" si="2"/>
        <v>3.1</v>
      </c>
      <c r="V42" s="133">
        <v>31</v>
      </c>
      <c r="W42" s="124">
        <v>0</v>
      </c>
      <c r="X42" s="29">
        <f t="shared" si="3"/>
        <v>0</v>
      </c>
      <c r="Y42" s="124">
        <v>29</v>
      </c>
      <c r="Z42" s="124">
        <v>0</v>
      </c>
      <c r="AA42" s="25">
        <f t="shared" si="4"/>
        <v>0</v>
      </c>
    </row>
    <row r="43" spans="1:27" ht="13.5" customHeight="1">
      <c r="A43" s="7">
        <v>8</v>
      </c>
      <c r="B43" s="4">
        <v>236</v>
      </c>
      <c r="C43" s="5" t="s">
        <v>51</v>
      </c>
      <c r="D43" s="55" t="s">
        <v>78</v>
      </c>
      <c r="E43" s="120">
        <v>35</v>
      </c>
      <c r="F43" s="122" t="s">
        <v>104</v>
      </c>
      <c r="G43" s="124">
        <v>34</v>
      </c>
      <c r="H43" s="124">
        <v>24</v>
      </c>
      <c r="I43" s="124">
        <v>517</v>
      </c>
      <c r="J43" s="124">
        <v>84</v>
      </c>
      <c r="K43" s="21">
        <f t="shared" si="0"/>
        <v>16.2</v>
      </c>
      <c r="L43" s="130">
        <v>34</v>
      </c>
      <c r="M43" s="124">
        <v>24</v>
      </c>
      <c r="N43" s="124">
        <v>517</v>
      </c>
      <c r="O43" s="124">
        <v>84</v>
      </c>
      <c r="P43" s="21">
        <f t="shared" si="1"/>
        <v>16.2</v>
      </c>
      <c r="Q43" s="130">
        <v>6</v>
      </c>
      <c r="R43" s="124">
        <v>1</v>
      </c>
      <c r="S43" s="124">
        <v>53</v>
      </c>
      <c r="T43" s="124">
        <v>2</v>
      </c>
      <c r="U43" s="21">
        <f t="shared" si="2"/>
        <v>3.8</v>
      </c>
      <c r="V43" s="133">
        <v>52</v>
      </c>
      <c r="W43" s="124">
        <v>2</v>
      </c>
      <c r="X43" s="29">
        <f t="shared" si="3"/>
        <v>3.8</v>
      </c>
      <c r="Y43" s="124">
        <v>44</v>
      </c>
      <c r="Z43" s="124">
        <v>2</v>
      </c>
      <c r="AA43" s="25">
        <f t="shared" si="4"/>
        <v>4.5</v>
      </c>
    </row>
    <row r="44" spans="1:27" ht="13.5" customHeight="1">
      <c r="A44" s="7">
        <v>8</v>
      </c>
      <c r="B44" s="4">
        <v>302</v>
      </c>
      <c r="C44" s="5" t="s">
        <v>51</v>
      </c>
      <c r="D44" s="55" t="s">
        <v>79</v>
      </c>
      <c r="E44" s="120"/>
      <c r="F44" s="122"/>
      <c r="G44" s="124"/>
      <c r="H44" s="124"/>
      <c r="I44" s="124"/>
      <c r="J44" s="124"/>
      <c r="K44" s="21" t="str">
        <f t="shared" si="0"/>
        <v> </v>
      </c>
      <c r="L44" s="130">
        <v>22</v>
      </c>
      <c r="M44" s="124">
        <v>15</v>
      </c>
      <c r="N44" s="124">
        <v>280</v>
      </c>
      <c r="O44" s="124">
        <v>52</v>
      </c>
      <c r="P44" s="21">
        <f t="shared" si="1"/>
        <v>18.6</v>
      </c>
      <c r="Q44" s="130">
        <v>5</v>
      </c>
      <c r="R44" s="124">
        <v>2</v>
      </c>
      <c r="S44" s="124">
        <v>28</v>
      </c>
      <c r="T44" s="124">
        <v>3</v>
      </c>
      <c r="U44" s="21">
        <f t="shared" si="2"/>
        <v>10.7</v>
      </c>
      <c r="V44" s="133">
        <v>31</v>
      </c>
      <c r="W44" s="124">
        <v>0</v>
      </c>
      <c r="X44" s="29">
        <f t="shared" si="3"/>
        <v>0</v>
      </c>
      <c r="Y44" s="124">
        <v>25</v>
      </c>
      <c r="Z44" s="124">
        <v>0</v>
      </c>
      <c r="AA44" s="25">
        <f t="shared" si="4"/>
        <v>0</v>
      </c>
    </row>
    <row r="45" spans="1:27" ht="13.5" customHeight="1">
      <c r="A45" s="7">
        <v>8</v>
      </c>
      <c r="B45" s="4">
        <v>309</v>
      </c>
      <c r="C45" s="5" t="s">
        <v>51</v>
      </c>
      <c r="D45" s="55" t="s">
        <v>81</v>
      </c>
      <c r="E45" s="120"/>
      <c r="F45" s="122"/>
      <c r="G45" s="124"/>
      <c r="H45" s="124"/>
      <c r="I45" s="124"/>
      <c r="J45" s="124"/>
      <c r="K45" s="21" t="str">
        <f t="shared" si="0"/>
        <v> </v>
      </c>
      <c r="L45" s="130">
        <v>15</v>
      </c>
      <c r="M45" s="124">
        <v>11</v>
      </c>
      <c r="N45" s="124">
        <v>233</v>
      </c>
      <c r="O45" s="124">
        <v>44</v>
      </c>
      <c r="P45" s="21">
        <f t="shared" si="1"/>
        <v>18.9</v>
      </c>
      <c r="Q45" s="130">
        <v>5</v>
      </c>
      <c r="R45" s="124">
        <v>2</v>
      </c>
      <c r="S45" s="124">
        <v>28</v>
      </c>
      <c r="T45" s="124">
        <v>4</v>
      </c>
      <c r="U45" s="21">
        <f t="shared" si="2"/>
        <v>14.3</v>
      </c>
      <c r="V45" s="133">
        <v>38</v>
      </c>
      <c r="W45" s="124">
        <v>2</v>
      </c>
      <c r="X45" s="29">
        <f t="shared" si="3"/>
        <v>5.3</v>
      </c>
      <c r="Y45" s="124">
        <v>26</v>
      </c>
      <c r="Z45" s="124">
        <v>2</v>
      </c>
      <c r="AA45" s="25">
        <f t="shared" si="4"/>
        <v>7.7</v>
      </c>
    </row>
    <row r="46" spans="1:27" ht="13.5" customHeight="1">
      <c r="A46" s="7">
        <v>8</v>
      </c>
      <c r="B46" s="8">
        <v>310</v>
      </c>
      <c r="C46" s="5" t="s">
        <v>51</v>
      </c>
      <c r="D46" s="55" t="s">
        <v>83</v>
      </c>
      <c r="E46" s="121">
        <v>33</v>
      </c>
      <c r="F46" s="122" t="s">
        <v>205</v>
      </c>
      <c r="G46" s="124">
        <v>42</v>
      </c>
      <c r="H46" s="124">
        <v>28</v>
      </c>
      <c r="I46" s="124">
        <v>512</v>
      </c>
      <c r="J46" s="124">
        <v>81</v>
      </c>
      <c r="K46" s="21">
        <f t="shared" si="0"/>
        <v>15.8</v>
      </c>
      <c r="L46" s="130">
        <v>37</v>
      </c>
      <c r="M46" s="124">
        <v>26</v>
      </c>
      <c r="N46" s="124">
        <v>472</v>
      </c>
      <c r="O46" s="124">
        <v>79</v>
      </c>
      <c r="P46" s="21">
        <f t="shared" si="1"/>
        <v>16.7</v>
      </c>
      <c r="Q46" s="130">
        <v>5</v>
      </c>
      <c r="R46" s="124">
        <v>2</v>
      </c>
      <c r="S46" s="124">
        <v>35</v>
      </c>
      <c r="T46" s="124">
        <v>2</v>
      </c>
      <c r="U46" s="21">
        <f t="shared" si="2"/>
        <v>5.7</v>
      </c>
      <c r="V46" s="133">
        <v>18</v>
      </c>
      <c r="W46" s="124">
        <v>0</v>
      </c>
      <c r="X46" s="29">
        <f t="shared" si="3"/>
        <v>0</v>
      </c>
      <c r="Y46" s="124">
        <v>16</v>
      </c>
      <c r="Z46" s="124">
        <v>0</v>
      </c>
      <c r="AA46" s="25">
        <f>IF(Y46=0," ",ROUND(Z46/Y46*100,1))</f>
        <v>0</v>
      </c>
    </row>
    <row r="47" spans="1:27" ht="13.5" customHeight="1">
      <c r="A47" s="7">
        <v>8</v>
      </c>
      <c r="B47" s="8">
        <v>341</v>
      </c>
      <c r="C47" s="5" t="s">
        <v>51</v>
      </c>
      <c r="D47" s="55" t="s">
        <v>86</v>
      </c>
      <c r="E47" s="121">
        <v>40</v>
      </c>
      <c r="F47" s="122" t="s">
        <v>105</v>
      </c>
      <c r="G47" s="124">
        <v>54</v>
      </c>
      <c r="H47" s="124">
        <v>37</v>
      </c>
      <c r="I47" s="124">
        <v>620</v>
      </c>
      <c r="J47" s="124">
        <v>167</v>
      </c>
      <c r="K47" s="21">
        <f t="shared" si="0"/>
        <v>26.9</v>
      </c>
      <c r="L47" s="130">
        <v>31</v>
      </c>
      <c r="M47" s="124">
        <v>21</v>
      </c>
      <c r="N47" s="124">
        <v>333</v>
      </c>
      <c r="O47" s="124">
        <v>73</v>
      </c>
      <c r="P47" s="21">
        <f t="shared" si="1"/>
        <v>21.9</v>
      </c>
      <c r="Q47" s="130">
        <v>5</v>
      </c>
      <c r="R47" s="124">
        <v>2</v>
      </c>
      <c r="S47" s="124">
        <v>34</v>
      </c>
      <c r="T47" s="124">
        <v>2</v>
      </c>
      <c r="U47" s="21">
        <f t="shared" si="2"/>
        <v>5.9</v>
      </c>
      <c r="V47" s="133">
        <v>42</v>
      </c>
      <c r="W47" s="124">
        <v>4</v>
      </c>
      <c r="X47" s="29">
        <f t="shared" si="3"/>
        <v>9.5</v>
      </c>
      <c r="Y47" s="124">
        <v>38</v>
      </c>
      <c r="Z47" s="124">
        <v>4</v>
      </c>
      <c r="AA47" s="25">
        <f>IF(Y47=0," ",ROUND(Z47/Y47*100,1))</f>
        <v>10.5</v>
      </c>
    </row>
    <row r="48" spans="1:27" ht="13.5" customHeight="1">
      <c r="A48" s="7">
        <v>8</v>
      </c>
      <c r="B48" s="8">
        <v>364</v>
      </c>
      <c r="C48" s="5" t="s">
        <v>51</v>
      </c>
      <c r="D48" s="57" t="s">
        <v>89</v>
      </c>
      <c r="E48" s="121">
        <v>30</v>
      </c>
      <c r="F48" s="122" t="s">
        <v>209</v>
      </c>
      <c r="G48" s="124">
        <v>18</v>
      </c>
      <c r="H48" s="124">
        <v>13</v>
      </c>
      <c r="I48" s="124">
        <v>249</v>
      </c>
      <c r="J48" s="124">
        <v>35</v>
      </c>
      <c r="K48" s="21">
        <f t="shared" si="0"/>
        <v>14.1</v>
      </c>
      <c r="L48" s="130">
        <v>18</v>
      </c>
      <c r="M48" s="124">
        <v>13</v>
      </c>
      <c r="N48" s="124">
        <v>249</v>
      </c>
      <c r="O48" s="124">
        <v>35</v>
      </c>
      <c r="P48" s="21">
        <f t="shared" si="1"/>
        <v>14.1</v>
      </c>
      <c r="Q48" s="130">
        <v>6</v>
      </c>
      <c r="R48" s="124">
        <v>3</v>
      </c>
      <c r="S48" s="124">
        <v>37</v>
      </c>
      <c r="T48" s="124">
        <v>3</v>
      </c>
      <c r="U48" s="21">
        <f t="shared" si="2"/>
        <v>8.1</v>
      </c>
      <c r="V48" s="133">
        <v>19</v>
      </c>
      <c r="W48" s="124">
        <v>0</v>
      </c>
      <c r="X48" s="29">
        <f t="shared" si="3"/>
        <v>0</v>
      </c>
      <c r="Y48" s="124">
        <v>19</v>
      </c>
      <c r="Z48" s="124">
        <v>0</v>
      </c>
      <c r="AA48" s="25">
        <f>IF(Y48=0," ",ROUND(Z48/Y48*100,1))</f>
        <v>0</v>
      </c>
    </row>
    <row r="49" spans="1:27" ht="13.5" customHeight="1">
      <c r="A49" s="7">
        <v>8</v>
      </c>
      <c r="B49" s="8">
        <v>442</v>
      </c>
      <c r="C49" s="5" t="s">
        <v>51</v>
      </c>
      <c r="D49" s="10" t="s">
        <v>153</v>
      </c>
      <c r="E49" s="120"/>
      <c r="F49" s="122"/>
      <c r="G49" s="124"/>
      <c r="H49" s="124"/>
      <c r="I49" s="124"/>
      <c r="J49" s="124"/>
      <c r="K49" s="21" t="str">
        <f t="shared" si="0"/>
        <v> </v>
      </c>
      <c r="L49" s="130">
        <v>15</v>
      </c>
      <c r="M49" s="124">
        <v>11</v>
      </c>
      <c r="N49" s="124">
        <v>205</v>
      </c>
      <c r="O49" s="124">
        <v>49</v>
      </c>
      <c r="P49" s="21">
        <f t="shared" si="1"/>
        <v>23.9</v>
      </c>
      <c r="Q49" s="130">
        <v>5</v>
      </c>
      <c r="R49" s="124">
        <v>2</v>
      </c>
      <c r="S49" s="124">
        <v>30</v>
      </c>
      <c r="T49" s="124">
        <v>3</v>
      </c>
      <c r="U49" s="21">
        <f t="shared" si="2"/>
        <v>10</v>
      </c>
      <c r="V49" s="133">
        <v>21</v>
      </c>
      <c r="W49" s="124">
        <v>3</v>
      </c>
      <c r="X49" s="29">
        <f t="shared" si="3"/>
        <v>14.3</v>
      </c>
      <c r="Y49" s="124">
        <v>21</v>
      </c>
      <c r="Z49" s="124">
        <v>3</v>
      </c>
      <c r="AA49" s="25">
        <f>IF(Y49=""," ",ROUND(Z49/Y49*100,1))</f>
        <v>14.3</v>
      </c>
    </row>
    <row r="50" spans="1:27" ht="13.5" customHeight="1">
      <c r="A50" s="7">
        <v>8</v>
      </c>
      <c r="B50" s="8">
        <v>443</v>
      </c>
      <c r="C50" s="5" t="s">
        <v>51</v>
      </c>
      <c r="D50" s="10" t="s">
        <v>156</v>
      </c>
      <c r="E50" s="120">
        <v>30</v>
      </c>
      <c r="F50" s="122" t="s">
        <v>214</v>
      </c>
      <c r="G50" s="125">
        <v>36</v>
      </c>
      <c r="H50" s="125">
        <v>29</v>
      </c>
      <c r="I50" s="125">
        <v>517</v>
      </c>
      <c r="J50" s="126">
        <v>128</v>
      </c>
      <c r="K50" s="21">
        <f t="shared" si="0"/>
        <v>24.8</v>
      </c>
      <c r="L50" s="130">
        <v>36</v>
      </c>
      <c r="M50" s="124">
        <v>29</v>
      </c>
      <c r="N50" s="124">
        <v>517</v>
      </c>
      <c r="O50" s="124">
        <v>128</v>
      </c>
      <c r="P50" s="21">
        <f t="shared" si="1"/>
        <v>24.8</v>
      </c>
      <c r="Q50" s="130">
        <v>5</v>
      </c>
      <c r="R50" s="124">
        <v>0</v>
      </c>
      <c r="S50" s="124">
        <v>37</v>
      </c>
      <c r="T50" s="124">
        <v>1</v>
      </c>
      <c r="U50" s="21">
        <f t="shared" si="2"/>
        <v>2.7</v>
      </c>
      <c r="V50" s="133">
        <v>43</v>
      </c>
      <c r="W50" s="124">
        <v>3</v>
      </c>
      <c r="X50" s="29">
        <f t="shared" si="3"/>
        <v>7</v>
      </c>
      <c r="Y50" s="124">
        <v>39</v>
      </c>
      <c r="Z50" s="124">
        <v>3</v>
      </c>
      <c r="AA50" s="25">
        <f>IF(Y50=""," ",ROUND(Z50/Y50*100,1))</f>
        <v>7.7</v>
      </c>
    </row>
    <row r="51" spans="1:27" ht="13.5" customHeight="1">
      <c r="A51" s="7">
        <v>8</v>
      </c>
      <c r="B51" s="8">
        <v>447</v>
      </c>
      <c r="C51" s="5" t="s">
        <v>51</v>
      </c>
      <c r="D51" s="10" t="s">
        <v>159</v>
      </c>
      <c r="E51" s="120"/>
      <c r="F51" s="122"/>
      <c r="G51" s="124"/>
      <c r="H51" s="124"/>
      <c r="I51" s="124"/>
      <c r="J51" s="124"/>
      <c r="K51" s="21" t="str">
        <f t="shared" si="0"/>
        <v> </v>
      </c>
      <c r="L51" s="130">
        <v>18</v>
      </c>
      <c r="M51" s="124">
        <v>12</v>
      </c>
      <c r="N51" s="124">
        <v>278</v>
      </c>
      <c r="O51" s="124">
        <v>38</v>
      </c>
      <c r="P51" s="21">
        <f t="shared" si="1"/>
        <v>13.7</v>
      </c>
      <c r="Q51" s="130">
        <v>5</v>
      </c>
      <c r="R51" s="124">
        <v>1</v>
      </c>
      <c r="S51" s="124">
        <v>28</v>
      </c>
      <c r="T51" s="124">
        <v>1</v>
      </c>
      <c r="U51" s="21">
        <f t="shared" si="2"/>
        <v>3.6</v>
      </c>
      <c r="V51" s="133">
        <v>15</v>
      </c>
      <c r="W51" s="124">
        <v>2</v>
      </c>
      <c r="X51" s="29">
        <f t="shared" si="3"/>
        <v>13.3</v>
      </c>
      <c r="Y51" s="124">
        <v>15</v>
      </c>
      <c r="Z51" s="124">
        <v>2</v>
      </c>
      <c r="AA51" s="25">
        <f>IF(Y51=0," ",ROUND(Z51/Y51*100,1))</f>
        <v>13.3</v>
      </c>
    </row>
    <row r="52" spans="1:27" ht="13.5" customHeight="1">
      <c r="A52" s="7">
        <v>8</v>
      </c>
      <c r="B52" s="8">
        <v>521</v>
      </c>
      <c r="C52" s="5" t="s">
        <v>51</v>
      </c>
      <c r="D52" s="57" t="s">
        <v>182</v>
      </c>
      <c r="E52" s="120"/>
      <c r="F52" s="122"/>
      <c r="G52" s="124"/>
      <c r="H52" s="124"/>
      <c r="I52" s="124"/>
      <c r="J52" s="124"/>
      <c r="K52" s="21" t="str">
        <f t="shared" si="0"/>
        <v> </v>
      </c>
      <c r="L52" s="130">
        <v>17</v>
      </c>
      <c r="M52" s="124">
        <v>9</v>
      </c>
      <c r="N52" s="124">
        <v>248</v>
      </c>
      <c r="O52" s="124">
        <v>26</v>
      </c>
      <c r="P52" s="21">
        <f t="shared" si="1"/>
        <v>10.5</v>
      </c>
      <c r="Q52" s="130">
        <v>6</v>
      </c>
      <c r="R52" s="124">
        <v>1</v>
      </c>
      <c r="S52" s="124">
        <v>36</v>
      </c>
      <c r="T52" s="124">
        <v>2</v>
      </c>
      <c r="U52" s="21">
        <f t="shared" si="2"/>
        <v>5.6</v>
      </c>
      <c r="V52" s="133">
        <v>29</v>
      </c>
      <c r="W52" s="124">
        <v>1</v>
      </c>
      <c r="X52" s="29">
        <f t="shared" si="3"/>
        <v>3.4</v>
      </c>
      <c r="Y52" s="124">
        <v>29</v>
      </c>
      <c r="Z52" s="124">
        <v>1</v>
      </c>
      <c r="AA52" s="25">
        <f>IF(Y52=""," ",ROUND(Z52/Y52*100,1))</f>
        <v>3.4</v>
      </c>
    </row>
    <row r="53" spans="1:27" ht="13.5" customHeight="1">
      <c r="A53" s="7">
        <v>8</v>
      </c>
      <c r="B53" s="8">
        <v>542</v>
      </c>
      <c r="C53" s="5" t="s">
        <v>51</v>
      </c>
      <c r="D53" s="57" t="s">
        <v>183</v>
      </c>
      <c r="E53" s="120"/>
      <c r="F53" s="122"/>
      <c r="G53" s="124"/>
      <c r="H53" s="124"/>
      <c r="I53" s="124"/>
      <c r="J53" s="124"/>
      <c r="K53" s="21" t="str">
        <f t="shared" si="0"/>
        <v> </v>
      </c>
      <c r="L53" s="130">
        <v>16</v>
      </c>
      <c r="M53" s="124">
        <v>15</v>
      </c>
      <c r="N53" s="124">
        <v>147</v>
      </c>
      <c r="O53" s="124">
        <v>33</v>
      </c>
      <c r="P53" s="21">
        <f t="shared" si="1"/>
        <v>22.4</v>
      </c>
      <c r="Q53" s="130">
        <v>5</v>
      </c>
      <c r="R53" s="124">
        <v>1</v>
      </c>
      <c r="S53" s="124">
        <v>31</v>
      </c>
      <c r="T53" s="124">
        <v>1</v>
      </c>
      <c r="U53" s="21">
        <f t="shared" si="2"/>
        <v>3.2</v>
      </c>
      <c r="V53" s="133">
        <v>28</v>
      </c>
      <c r="W53" s="124">
        <v>2</v>
      </c>
      <c r="X53" s="29">
        <f t="shared" si="3"/>
        <v>7.1</v>
      </c>
      <c r="Y53" s="124">
        <v>28</v>
      </c>
      <c r="Z53" s="124">
        <v>2</v>
      </c>
      <c r="AA53" s="25">
        <f>IF(Y53=""," ",ROUND(Z53/Y53*100,1))</f>
        <v>7.1</v>
      </c>
    </row>
    <row r="54" spans="1:27" ht="13.5" customHeight="1">
      <c r="A54" s="7">
        <v>8</v>
      </c>
      <c r="B54" s="8">
        <v>546</v>
      </c>
      <c r="C54" s="5" t="s">
        <v>51</v>
      </c>
      <c r="D54" s="57" t="s">
        <v>184</v>
      </c>
      <c r="E54" s="120">
        <v>30</v>
      </c>
      <c r="F54" s="122" t="s">
        <v>105</v>
      </c>
      <c r="G54" s="124">
        <v>20</v>
      </c>
      <c r="H54" s="124">
        <v>13</v>
      </c>
      <c r="I54" s="124">
        <v>279</v>
      </c>
      <c r="J54" s="124">
        <v>30</v>
      </c>
      <c r="K54" s="21">
        <f t="shared" si="0"/>
        <v>10.8</v>
      </c>
      <c r="L54" s="130">
        <v>15</v>
      </c>
      <c r="M54" s="124">
        <v>11</v>
      </c>
      <c r="N54" s="124">
        <v>250</v>
      </c>
      <c r="O54" s="124">
        <v>28</v>
      </c>
      <c r="P54" s="21">
        <f t="shared" si="1"/>
        <v>11.2</v>
      </c>
      <c r="Q54" s="130">
        <v>5</v>
      </c>
      <c r="R54" s="124">
        <v>2</v>
      </c>
      <c r="S54" s="124">
        <v>29</v>
      </c>
      <c r="T54" s="124">
        <v>2</v>
      </c>
      <c r="U54" s="21">
        <f t="shared" si="2"/>
        <v>6.9</v>
      </c>
      <c r="V54" s="133">
        <v>30</v>
      </c>
      <c r="W54" s="124">
        <v>1</v>
      </c>
      <c r="X54" s="29">
        <f t="shared" si="3"/>
        <v>3.3</v>
      </c>
      <c r="Y54" s="124">
        <v>30</v>
      </c>
      <c r="Z54" s="124">
        <v>1</v>
      </c>
      <c r="AA54" s="25">
        <f>IF(Y54=""," ",ROUND(Z54/Y54*100,1))</f>
        <v>3.3</v>
      </c>
    </row>
    <row r="55" spans="1:27" ht="13.5" customHeight="1" thickBot="1">
      <c r="A55" s="7">
        <v>8</v>
      </c>
      <c r="B55" s="8">
        <v>564</v>
      </c>
      <c r="C55" s="5" t="s">
        <v>51</v>
      </c>
      <c r="D55" s="10" t="s">
        <v>160</v>
      </c>
      <c r="E55" s="120"/>
      <c r="F55" s="122"/>
      <c r="G55" s="124"/>
      <c r="H55" s="124"/>
      <c r="I55" s="124"/>
      <c r="J55" s="124"/>
      <c r="K55" s="21" t="str">
        <f t="shared" si="0"/>
        <v> </v>
      </c>
      <c r="L55" s="130">
        <v>26</v>
      </c>
      <c r="M55" s="124">
        <v>23</v>
      </c>
      <c r="N55" s="124">
        <v>275</v>
      </c>
      <c r="O55" s="124">
        <v>71</v>
      </c>
      <c r="P55" s="21">
        <f t="shared" si="1"/>
        <v>25.8</v>
      </c>
      <c r="Q55" s="130">
        <v>5</v>
      </c>
      <c r="R55" s="124">
        <v>1</v>
      </c>
      <c r="S55" s="124">
        <v>27</v>
      </c>
      <c r="T55" s="124">
        <v>1</v>
      </c>
      <c r="U55" s="21">
        <f t="shared" si="2"/>
        <v>3.7</v>
      </c>
      <c r="V55" s="133">
        <v>41</v>
      </c>
      <c r="W55" s="124">
        <v>2</v>
      </c>
      <c r="X55" s="29">
        <f t="shared" si="3"/>
        <v>4.9</v>
      </c>
      <c r="Y55" s="124">
        <v>39</v>
      </c>
      <c r="Z55" s="124">
        <v>2</v>
      </c>
      <c r="AA55" s="25">
        <f>IF(Y55=0," ",ROUND(Z55/Y55*100,1))</f>
        <v>5.1</v>
      </c>
    </row>
    <row r="56" spans="1:27" s="39" customFormat="1" ht="17.25" customHeight="1" thickBot="1">
      <c r="A56" s="168"/>
      <c r="B56" s="169"/>
      <c r="C56" s="170"/>
      <c r="D56" s="171" t="s">
        <v>16</v>
      </c>
      <c r="E56" s="149"/>
      <c r="F56" s="151"/>
      <c r="G56" s="158"/>
      <c r="H56" s="158"/>
      <c r="I56" s="158"/>
      <c r="J56" s="158"/>
      <c r="K56" s="172"/>
      <c r="L56" s="173">
        <f>SUM(L12:L55)</f>
        <v>1131</v>
      </c>
      <c r="M56" s="173">
        <f>SUM(M12:M55)</f>
        <v>907</v>
      </c>
      <c r="N56" s="173">
        <f>SUM(N12:N55)</f>
        <v>16898</v>
      </c>
      <c r="O56" s="173">
        <f>SUM(O12:O55)</f>
        <v>3608</v>
      </c>
      <c r="P56" s="153">
        <f>IF(L56=" "," ",ROUND(O56/N56*100,1))</f>
        <v>21.4</v>
      </c>
      <c r="Q56" s="173">
        <f>SUM(Q12:Q55)</f>
        <v>243</v>
      </c>
      <c r="R56" s="173">
        <f>SUM(R12:R55)</f>
        <v>94</v>
      </c>
      <c r="S56" s="173">
        <f>SUM(S12:S55)</f>
        <v>1779</v>
      </c>
      <c r="T56" s="173">
        <f>SUM(T12:T55)</f>
        <v>128</v>
      </c>
      <c r="U56" s="153">
        <f aca="true" t="shared" si="5" ref="U56:U62">IF(Q56=""," ",ROUND(T56/S56*100,1))</f>
        <v>7.2</v>
      </c>
      <c r="V56" s="174"/>
      <c r="W56" s="158"/>
      <c r="X56" s="175"/>
      <c r="Y56" s="158"/>
      <c r="Z56" s="158"/>
      <c r="AA56" s="176"/>
    </row>
    <row r="57" spans="1:27" ht="13.5" customHeight="1">
      <c r="A57" s="13">
        <v>8</v>
      </c>
      <c r="B57" s="77"/>
      <c r="C57" s="6" t="s">
        <v>51</v>
      </c>
      <c r="D57" s="86" t="s">
        <v>130</v>
      </c>
      <c r="E57" s="14"/>
      <c r="F57" s="15"/>
      <c r="G57" s="127"/>
      <c r="H57" s="127"/>
      <c r="I57" s="127"/>
      <c r="J57" s="127"/>
      <c r="K57" s="22"/>
      <c r="L57" s="131">
        <v>1</v>
      </c>
      <c r="M57" s="124">
        <v>1</v>
      </c>
      <c r="N57" s="132">
        <v>21</v>
      </c>
      <c r="O57" s="124">
        <v>5</v>
      </c>
      <c r="P57" s="21">
        <f>IF(L57=""," ",ROUND(O57/N57*100,1))</f>
        <v>23.8</v>
      </c>
      <c r="Q57" s="131"/>
      <c r="R57" s="124"/>
      <c r="S57" s="132"/>
      <c r="T57" s="124"/>
      <c r="U57" s="21" t="str">
        <f t="shared" si="5"/>
        <v> </v>
      </c>
      <c r="V57" s="136"/>
      <c r="W57" s="128"/>
      <c r="X57" s="31"/>
      <c r="Y57" s="128"/>
      <c r="Z57" s="128"/>
      <c r="AA57" s="27"/>
    </row>
    <row r="58" spans="1:27" ht="13.5" customHeight="1">
      <c r="A58" s="13">
        <v>8</v>
      </c>
      <c r="B58" s="8"/>
      <c r="C58" s="6" t="s">
        <v>51</v>
      </c>
      <c r="D58" s="86" t="s">
        <v>171</v>
      </c>
      <c r="E58" s="14"/>
      <c r="F58" s="15"/>
      <c r="G58" s="127"/>
      <c r="H58" s="127"/>
      <c r="I58" s="127"/>
      <c r="J58" s="127"/>
      <c r="K58" s="22"/>
      <c r="L58" s="131">
        <v>1</v>
      </c>
      <c r="M58" s="124">
        <v>1</v>
      </c>
      <c r="N58" s="132">
        <v>20</v>
      </c>
      <c r="O58" s="124">
        <v>8</v>
      </c>
      <c r="P58" s="75">
        <f>IF(L58=""," ",ROUND(O58/N58*100,1))</f>
        <v>40</v>
      </c>
      <c r="Q58" s="131"/>
      <c r="R58" s="124"/>
      <c r="S58" s="132"/>
      <c r="T58" s="124"/>
      <c r="U58" s="21"/>
      <c r="V58" s="137"/>
      <c r="W58" s="127"/>
      <c r="X58" s="30"/>
      <c r="Y58" s="127"/>
      <c r="Z58" s="127"/>
      <c r="AA58" s="26"/>
    </row>
    <row r="59" spans="1:27" ht="13.5" customHeight="1">
      <c r="A59" s="13">
        <v>8</v>
      </c>
      <c r="B59" s="8"/>
      <c r="C59" s="6" t="s">
        <v>51</v>
      </c>
      <c r="D59" s="86" t="s">
        <v>132</v>
      </c>
      <c r="E59" s="14"/>
      <c r="F59" s="15"/>
      <c r="G59" s="127"/>
      <c r="H59" s="127"/>
      <c r="I59" s="127"/>
      <c r="J59" s="127"/>
      <c r="K59" s="22"/>
      <c r="L59" s="131"/>
      <c r="M59" s="124"/>
      <c r="N59" s="132"/>
      <c r="O59" s="124"/>
      <c r="P59" s="75"/>
      <c r="Q59" s="131">
        <v>1</v>
      </c>
      <c r="R59" s="124">
        <v>0</v>
      </c>
      <c r="S59" s="132">
        <v>3</v>
      </c>
      <c r="T59" s="124">
        <v>0</v>
      </c>
      <c r="U59" s="21">
        <f t="shared" si="5"/>
        <v>0</v>
      </c>
      <c r="V59" s="137"/>
      <c r="W59" s="127"/>
      <c r="X59" s="30"/>
      <c r="Y59" s="127"/>
      <c r="Z59" s="127"/>
      <c r="AA59" s="26"/>
    </row>
    <row r="60" spans="1:27" ht="13.5" customHeight="1">
      <c r="A60" s="13">
        <v>8</v>
      </c>
      <c r="B60" s="8"/>
      <c r="C60" s="6" t="s">
        <v>51</v>
      </c>
      <c r="D60" s="86" t="s">
        <v>136</v>
      </c>
      <c r="E60" s="14"/>
      <c r="F60" s="15"/>
      <c r="G60" s="127"/>
      <c r="H60" s="127"/>
      <c r="I60" s="127"/>
      <c r="J60" s="127"/>
      <c r="K60" s="22"/>
      <c r="L60" s="131"/>
      <c r="M60" s="124"/>
      <c r="N60" s="132"/>
      <c r="O60" s="124"/>
      <c r="P60" s="75"/>
      <c r="Q60" s="131">
        <v>1</v>
      </c>
      <c r="R60" s="124">
        <v>0</v>
      </c>
      <c r="S60" s="132">
        <v>3</v>
      </c>
      <c r="T60" s="124">
        <v>0</v>
      </c>
      <c r="U60" s="21">
        <f t="shared" si="5"/>
        <v>0</v>
      </c>
      <c r="V60" s="137"/>
      <c r="W60" s="127"/>
      <c r="X60" s="30"/>
      <c r="Y60" s="127"/>
      <c r="Z60" s="127"/>
      <c r="AA60" s="26"/>
    </row>
    <row r="61" spans="1:27" ht="13.5" customHeight="1">
      <c r="A61" s="13">
        <v>8</v>
      </c>
      <c r="B61" s="8"/>
      <c r="C61" s="6" t="s">
        <v>51</v>
      </c>
      <c r="D61" s="86" t="s">
        <v>140</v>
      </c>
      <c r="E61" s="14"/>
      <c r="F61" s="15"/>
      <c r="G61" s="127"/>
      <c r="H61" s="127"/>
      <c r="I61" s="127"/>
      <c r="J61" s="127"/>
      <c r="K61" s="22"/>
      <c r="L61" s="131"/>
      <c r="M61" s="124"/>
      <c r="N61" s="132"/>
      <c r="O61" s="124"/>
      <c r="P61" s="75"/>
      <c r="Q61" s="133">
        <v>1</v>
      </c>
      <c r="R61" s="124">
        <v>0</v>
      </c>
      <c r="S61" s="124">
        <v>3</v>
      </c>
      <c r="T61" s="124">
        <v>0</v>
      </c>
      <c r="U61" s="21">
        <f t="shared" si="5"/>
        <v>0</v>
      </c>
      <c r="V61" s="137"/>
      <c r="W61" s="127"/>
      <c r="X61" s="30"/>
      <c r="Y61" s="127"/>
      <c r="Z61" s="127"/>
      <c r="AA61" s="26"/>
    </row>
    <row r="62" spans="1:27" ht="13.5" customHeight="1">
      <c r="A62" s="7">
        <v>8</v>
      </c>
      <c r="B62" s="8"/>
      <c r="C62" s="6" t="s">
        <v>51</v>
      </c>
      <c r="D62" s="9" t="s">
        <v>211</v>
      </c>
      <c r="E62" s="16"/>
      <c r="F62" s="17"/>
      <c r="G62" s="128"/>
      <c r="H62" s="128"/>
      <c r="I62" s="128"/>
      <c r="J62" s="128"/>
      <c r="K62" s="23"/>
      <c r="L62" s="133"/>
      <c r="M62" s="124"/>
      <c r="N62" s="124"/>
      <c r="O62" s="124"/>
      <c r="P62" s="21" t="str">
        <f>IF(L62=""," ",ROUND(O62/N62*100,1))</f>
        <v> </v>
      </c>
      <c r="Q62" s="133">
        <v>1</v>
      </c>
      <c r="R62" s="124">
        <v>0</v>
      </c>
      <c r="S62" s="124">
        <v>3</v>
      </c>
      <c r="T62" s="124">
        <v>0</v>
      </c>
      <c r="U62" s="21">
        <f t="shared" si="5"/>
        <v>0</v>
      </c>
      <c r="V62" s="136"/>
      <c r="W62" s="128"/>
      <c r="X62" s="31"/>
      <c r="Y62" s="128"/>
      <c r="Z62" s="128"/>
      <c r="AA62" s="27"/>
    </row>
    <row r="63" spans="1:27" ht="13.5" customHeight="1" thickBot="1">
      <c r="A63" s="13">
        <v>8</v>
      </c>
      <c r="B63" s="181"/>
      <c r="C63" s="182" t="s">
        <v>51</v>
      </c>
      <c r="D63" s="87" t="s">
        <v>184</v>
      </c>
      <c r="E63" s="88"/>
      <c r="F63" s="18"/>
      <c r="G63" s="129"/>
      <c r="H63" s="129"/>
      <c r="I63" s="129"/>
      <c r="J63" s="129"/>
      <c r="K63" s="89"/>
      <c r="L63" s="134">
        <v>1</v>
      </c>
      <c r="M63" s="135">
        <v>1</v>
      </c>
      <c r="N63" s="135">
        <v>10</v>
      </c>
      <c r="O63" s="135">
        <v>2</v>
      </c>
      <c r="P63" s="90">
        <f>IF(L63=""," ",ROUND(O63/N63*100,1))</f>
        <v>20</v>
      </c>
      <c r="Q63" s="134"/>
      <c r="R63" s="135"/>
      <c r="S63" s="135"/>
      <c r="T63" s="135"/>
      <c r="U63" s="90"/>
      <c r="V63" s="138"/>
      <c r="W63" s="129"/>
      <c r="X63" s="32"/>
      <c r="Y63" s="129"/>
      <c r="Z63" s="129"/>
      <c r="AA63" s="28"/>
    </row>
    <row r="64" spans="1:27" s="39" customFormat="1" ht="18" customHeight="1" thickBot="1">
      <c r="A64" s="168"/>
      <c r="B64" s="169"/>
      <c r="C64" s="170"/>
      <c r="D64" s="177" t="s">
        <v>15</v>
      </c>
      <c r="E64" s="149"/>
      <c r="F64" s="151"/>
      <c r="G64" s="158"/>
      <c r="H64" s="158"/>
      <c r="I64" s="158"/>
      <c r="J64" s="158"/>
      <c r="K64" s="172"/>
      <c r="L64" s="173">
        <f>SUM(L57:L63)</f>
        <v>3</v>
      </c>
      <c r="M64" s="173">
        <f>SUM(M57:M63)</f>
        <v>3</v>
      </c>
      <c r="N64" s="173">
        <f>SUM(N57:N63)</f>
        <v>51</v>
      </c>
      <c r="O64" s="173">
        <f>SUM(O57:O63)</f>
        <v>15</v>
      </c>
      <c r="P64" s="153">
        <f>IF(L64=0,"",ROUND(O64/N64*100,1))</f>
        <v>29.4</v>
      </c>
      <c r="Q64" s="173">
        <f>SUM(Q57:Q63)</f>
        <v>4</v>
      </c>
      <c r="R64" s="173">
        <f>SUM(R57:R63)</f>
        <v>0</v>
      </c>
      <c r="S64" s="173">
        <f>SUM(S57:S63)</f>
        <v>12</v>
      </c>
      <c r="T64" s="173">
        <f>SUM(T57:T63)</f>
        <v>0</v>
      </c>
      <c r="U64" s="153">
        <f>IF(Q64=0," ",ROUND(T64/S64*100,1))</f>
        <v>0</v>
      </c>
      <c r="V64" s="174"/>
      <c r="W64" s="158"/>
      <c r="X64" s="175"/>
      <c r="Y64" s="158"/>
      <c r="Z64" s="158"/>
      <c r="AA64" s="176"/>
    </row>
    <row r="65" spans="1:27" s="39" customFormat="1" ht="18" customHeight="1" thickBot="1">
      <c r="A65" s="168"/>
      <c r="B65" s="178">
        <v>1000</v>
      </c>
      <c r="C65" s="342" t="s">
        <v>6</v>
      </c>
      <c r="D65" s="343"/>
      <c r="E65" s="149"/>
      <c r="F65" s="151"/>
      <c r="G65" s="161">
        <f>SUM(G12:G55)</f>
        <v>1072</v>
      </c>
      <c r="H65" s="161">
        <f>SUM(H12:H55)</f>
        <v>836</v>
      </c>
      <c r="I65" s="161">
        <f>SUM(I12:I55)</f>
        <v>16088</v>
      </c>
      <c r="J65" s="161">
        <f>SUM(J12:J55)</f>
        <v>3551</v>
      </c>
      <c r="K65" s="153">
        <f>IF(G65=" "," ",ROUND(J65/I65*100,1))</f>
        <v>22.1</v>
      </c>
      <c r="L65" s="167">
        <f>L56+L64</f>
        <v>1134</v>
      </c>
      <c r="M65" s="161">
        <f>M56+M64</f>
        <v>910</v>
      </c>
      <c r="N65" s="161">
        <f>N56+N64</f>
        <v>16949</v>
      </c>
      <c r="O65" s="161">
        <f>O56+O64</f>
        <v>3623</v>
      </c>
      <c r="P65" s="153">
        <f>IF(L65=""," ",ROUND(O65/N65*100,1))</f>
        <v>21.4</v>
      </c>
      <c r="Q65" s="167">
        <f>Q56+Q64</f>
        <v>247</v>
      </c>
      <c r="R65" s="161">
        <f>R56+R64</f>
        <v>94</v>
      </c>
      <c r="S65" s="161">
        <f>S56+S64</f>
        <v>1791</v>
      </c>
      <c r="T65" s="161">
        <f>T56+T64</f>
        <v>128</v>
      </c>
      <c r="U65" s="153">
        <f>IF(Q65=""," ",ROUND(T65/S65*100,1))</f>
        <v>7.1</v>
      </c>
      <c r="V65" s="160">
        <f>SUM(V12:V55)</f>
        <v>3428</v>
      </c>
      <c r="W65" s="161">
        <f>SUM(W12:W55)</f>
        <v>187</v>
      </c>
      <c r="X65" s="179">
        <f>IF(V65=""," ",ROUND(W65/V65*100,1))</f>
        <v>5.5</v>
      </c>
      <c r="Y65" s="161">
        <f>SUM(Y12:Y55)</f>
        <v>3046</v>
      </c>
      <c r="Z65" s="161">
        <f>SUM(Z12:Z55)</f>
        <v>154</v>
      </c>
      <c r="AA65" s="180">
        <f>IF(Y65=0," ",ROUND(Z65/Y65*100,1))</f>
        <v>5.1</v>
      </c>
    </row>
  </sheetData>
  <sheetProtection/>
  <mergeCells count="41">
    <mergeCell ref="C65:D65"/>
    <mergeCell ref="E7:K7"/>
    <mergeCell ref="E6:F6"/>
    <mergeCell ref="H10:H11"/>
    <mergeCell ref="J10:J11"/>
    <mergeCell ref="A7:A11"/>
    <mergeCell ref="C7:C11"/>
    <mergeCell ref="D7:D11"/>
    <mergeCell ref="B7:B11"/>
    <mergeCell ref="Y2:AA2"/>
    <mergeCell ref="E4:F4"/>
    <mergeCell ref="H4:J4"/>
    <mergeCell ref="L4:N4"/>
    <mergeCell ref="P4:T4"/>
    <mergeCell ref="V6:X6"/>
    <mergeCell ref="E8:E11"/>
    <mergeCell ref="F8:F11"/>
    <mergeCell ref="G8:G11"/>
    <mergeCell ref="I8:I11"/>
    <mergeCell ref="L8:L11"/>
    <mergeCell ref="N8:N11"/>
    <mergeCell ref="Q8:Q11"/>
    <mergeCell ref="Q7:U7"/>
    <mergeCell ref="V7:AA7"/>
    <mergeCell ref="L6:N6"/>
    <mergeCell ref="Q6:S6"/>
    <mergeCell ref="S8:S11"/>
    <mergeCell ref="T10:T11"/>
    <mergeCell ref="L7:P7"/>
    <mergeCell ref="O10:O11"/>
    <mergeCell ref="R10:R11"/>
    <mergeCell ref="W10:W11"/>
    <mergeCell ref="Y8:AA8"/>
    <mergeCell ref="K9:K11"/>
    <mergeCell ref="P9:P11"/>
    <mergeCell ref="U9:U11"/>
    <mergeCell ref="X9:X11"/>
    <mergeCell ref="Y9:Y11"/>
    <mergeCell ref="AA9:AA11"/>
    <mergeCell ref="M10:M11"/>
    <mergeCell ref="V8:V11"/>
  </mergeCells>
  <conditionalFormatting sqref="J12:J55 H12:H55 O12:O55 M12:M55 T12:T55 R12:R55 W12:W55 Z12:Z55 M57:M63 T57:T63 R57:R63 O57:O63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55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X65 P64:P65 P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2009-12-17T08:13:41Z</cp:lastPrinted>
  <dcterms:created xsi:type="dcterms:W3CDTF">2002-01-07T10:53:07Z</dcterms:created>
  <dcterms:modified xsi:type="dcterms:W3CDTF">2010-01-13T09:11:21Z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-1175617541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