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70" windowHeight="8310" activeTab="0"/>
  </bookViews>
  <sheets>
    <sheet name="秋田県４－１" sheetId="1" r:id="rId1"/>
    <sheet name="秋田県４－２" sheetId="2" r:id="rId2"/>
    <sheet name="秋田県４－３" sheetId="3" r:id="rId3"/>
    <sheet name="秋田県４－４" sheetId="4" r:id="rId4"/>
  </sheets>
  <externalReferences>
    <externalReference r:id="rId7"/>
  </externalReferences>
  <definedNames>
    <definedName name="_xlnm.Print_Area" localSheetId="0">'秋田県４－１'!$A$1:$P$33</definedName>
    <definedName name="_xlnm.Print_Titles" localSheetId="0">'秋田県４－１'!$4:$7</definedName>
    <definedName name="_xlnm.Print_Titles" localSheetId="1">'秋田県４－２'!$4:$7</definedName>
    <definedName name="_xlnm.Print_Titles" localSheetId="2">'秋田県４－３'!$4:$7</definedName>
    <definedName name="_xlnm.Print_Titles" localSheetId="3">'秋田県４－４'!$7:$11</definedName>
    <definedName name="審議会リスト">'[1]ＤＢ'!#REF!</definedName>
  </definedNames>
  <calcPr fullCalcOnLoad="1"/>
</workbook>
</file>

<file path=xl/sharedStrings.xml><?xml version="1.0" encoding="utf-8"?>
<sst xmlns="http://schemas.openxmlformats.org/spreadsheetml/2006/main" count="513" uniqueCount="230">
  <si>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</si>
  <si>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</si>
  <si>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</si>
  <si>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</si>
  <si>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</si>
  <si>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</si>
  <si>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</si>
  <si>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</si>
  <si>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</si>
  <si>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</si>
  <si>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</si>
  <si>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</si>
  <si>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</si>
  <si>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</si>
  <si>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</si>
  <si>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</si>
  <si>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</si>
  <si>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</si>
  <si>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</si>
  <si>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</si>
  <si>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</si>
  <si>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</si>
  <si>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</si>
  <si>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</si>
  <si>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</si>
  <si>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</si>
  <si>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</si>
  <si>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</si>
  <si>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</si>
  <si>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</si>
  <si>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</si>
  <si>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</si>
  <si>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</si>
  <si>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</si>
  <si>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</si>
  <si>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</si>
  <si>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</si>
  <si>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</si>
  <si>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</si>
  <si>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</si>
  <si>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</si>
  <si>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</si>
  <si>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</si>
  <si>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</si>
  <si>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</si>
  <si>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</si>
  <si>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</si>
  <si>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</si>
  <si>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</si>
  <si>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</si>
  <si>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</si>
  <si>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</si>
  <si>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</si>
  <si>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</si>
  <si>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</si>
  <si>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</si>
  <si>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</si>
  <si>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</si>
  <si>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</si>
  <si>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</si>
  <si>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</si>
  <si>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</si>
  <si>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</si>
  <si>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</si>
  <si>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</si>
  <si>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</si>
  <si>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</si>
  <si>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</si>
  <si>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</si>
  <si>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</si>
  <si>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</si>
  <si>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</si>
  <si>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</si>
  <si>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</si>
  <si>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</si>
  <si>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</si>
  <si>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</si>
  <si>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</si>
  <si>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</si>
  <si>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</si>
  <si>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</si>
  <si>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</si>
  <si>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</si>
  <si>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</si>
  <si>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</si>
  <si>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</si>
  <si>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</si>
  <si>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</si>
  <si>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</si>
  <si>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</si>
  <si>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</si>
  <si>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</si>
  <si>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</si>
  <si>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秋田県</t>
  </si>
  <si>
    <t>市民部共動推進課</t>
  </si>
  <si>
    <t>総務課</t>
  </si>
  <si>
    <t>総務部企画調整課</t>
  </si>
  <si>
    <t>市民生活部生活課</t>
  </si>
  <si>
    <t>企画振興課</t>
  </si>
  <si>
    <t>教育委員会</t>
  </si>
  <si>
    <t>企画調整部男女共生・次世代育成支援室</t>
  </si>
  <si>
    <t>総務企画部企画政策課</t>
  </si>
  <si>
    <t>総務部企画政策課</t>
  </si>
  <si>
    <t>住民生活課</t>
  </si>
  <si>
    <t>企画調整部企画調整課</t>
  </si>
  <si>
    <t>企画部男女共同参画・交流推進課</t>
  </si>
  <si>
    <t>総務企画部男女共同参画・市民協働推進室</t>
  </si>
  <si>
    <t>市民生活部生活環境課</t>
  </si>
  <si>
    <t>北秋田市男女共同参画計画</t>
  </si>
  <si>
    <t>ハートフルプラザ・北秋田</t>
  </si>
  <si>
    <t>018-3311</t>
  </si>
  <si>
    <t>北秋田市男女共同参画活動拠点施設</t>
  </si>
  <si>
    <t>○</t>
  </si>
  <si>
    <t>Ｈ１８～Ｈ２３年度</t>
  </si>
  <si>
    <t>男女共同参画かたがみ宣言</t>
  </si>
  <si>
    <t>大仙市男女共同参画都市宣言</t>
  </si>
  <si>
    <t>羽後町女性議会宣言</t>
  </si>
  <si>
    <t>鹿角市男女共同参画計画</t>
  </si>
  <si>
    <t>Ｈ１５～Ｈ２３年度</t>
  </si>
  <si>
    <t>男女共同参画拠点施設</t>
  </si>
  <si>
    <t>ガンバルーム</t>
  </si>
  <si>
    <t>018-5201</t>
  </si>
  <si>
    <t>仙北市男女共同参画計画</t>
  </si>
  <si>
    <t>Ｈ１９～Ｈ２３年度</t>
  </si>
  <si>
    <t>仙北市男女共同参画拠点施設</t>
  </si>
  <si>
    <t>014-0368</t>
  </si>
  <si>
    <t>由利本荘市男女共同参画推進条例</t>
  </si>
  <si>
    <t>男女共同参画計画
ひとと人と響きあうまちづくりをめざして</t>
  </si>
  <si>
    <t>Ｈ１８～Ｈ２２年度</t>
  </si>
  <si>
    <t>由利本荘市男女共同参画推進活動室</t>
  </si>
  <si>
    <t>015-0001</t>
  </si>
  <si>
    <t>由利本荘市上大野１６（由利本荘市市民交流学習センター内）</t>
  </si>
  <si>
    <t>鹿角市花輪字柳田３６番地（花輪市民センター内）</t>
  </si>
  <si>
    <t>北秋田市材木町２－２（北秋田市交流センター内）</t>
  </si>
  <si>
    <t>仙北市角館町中菅沢７７－３０（角館交流センター内）</t>
  </si>
  <si>
    <t>由利本荘市男女共同参画都市宣言</t>
  </si>
  <si>
    <t>井川町男女共同参画計画</t>
  </si>
  <si>
    <t>Ｈ１７～Ｈ２２年度</t>
  </si>
  <si>
    <t>本荘由利広域市町村圏組合介護認定審査会</t>
  </si>
  <si>
    <t>潟上市南秋田郡介護認定審査会</t>
  </si>
  <si>
    <t>本荘由利広域市町村圏組合介護保険運営協議会</t>
  </si>
  <si>
    <t>三種町男女共同参画計画</t>
  </si>
  <si>
    <t>美郷町男女共同参画「みさと計画」</t>
  </si>
  <si>
    <t>Ｈ１７～Ｈ２６年度</t>
  </si>
  <si>
    <t>横手市男女共同参画行動計画</t>
  </si>
  <si>
    <t>第２次羽後町男女共同参画社会行動計画</t>
  </si>
  <si>
    <t>Ｈ２１～Ｈ２５年度</t>
  </si>
  <si>
    <t>湯沢雄勝広域市町村圏組合介護保険認定審査会</t>
  </si>
  <si>
    <t>大館市あなたとわたし（男と女）のパートナーシップ・プラン</t>
  </si>
  <si>
    <t>大仙市男女共同参画推進条例</t>
  </si>
  <si>
    <t>014-0063</t>
  </si>
  <si>
    <t>大仙市大曲日の出町一丁目２３－３（サンクエスト大曲内）</t>
  </si>
  <si>
    <t>大曲仙北広域市町村圏熊井介護認定審査会</t>
  </si>
  <si>
    <t>潟上市男女共同参画センター　ウィズ</t>
  </si>
  <si>
    <t>潟上市昭和大久保字元木田１５２</t>
  </si>
  <si>
    <t>小坂町男女共同参画計画</t>
  </si>
  <si>
    <t>Ｈ１９～Ｈ２８年度</t>
  </si>
  <si>
    <t>上小阿仁村男女共同参画計画書</t>
  </si>
  <si>
    <t>Ｈ１６～Ｈ２５年度</t>
  </si>
  <si>
    <t>藤里町男女共同参画社会づくり基本計画</t>
  </si>
  <si>
    <t>Ｈ１８～Ｈ２７年度</t>
  </si>
  <si>
    <t>湯沢市男女共同参画計画</t>
  </si>
  <si>
    <t>湯沢市男女共同参画センター</t>
  </si>
  <si>
    <t>はあとぴあ</t>
  </si>
  <si>
    <t>012-0826</t>
  </si>
  <si>
    <t>湯沢市柳町二丁目１番３９号</t>
  </si>
  <si>
    <t>湯沢雄勝広域市町村圏組合障害程度区分審査会</t>
  </si>
  <si>
    <t>男鹿市男女共同参画計画</t>
  </si>
  <si>
    <t>男鹿市男女共同参画推進活動室</t>
  </si>
  <si>
    <t>010-0502</t>
  </si>
  <si>
    <t>男鹿市船川港比詰字大沢田４４－４</t>
  </si>
  <si>
    <t>H22年度</t>
  </si>
  <si>
    <t>H21年度</t>
  </si>
  <si>
    <t>H27年度</t>
  </si>
  <si>
    <t>H23年度</t>
  </si>
  <si>
    <t>H20年度</t>
  </si>
  <si>
    <t>期間なし</t>
  </si>
  <si>
    <t>第３次秋田市男女共生社会への市民行動計画－パートナーシッププラン</t>
  </si>
  <si>
    <t>H24年度</t>
  </si>
  <si>
    <t>にかほ市男女共同参画計画</t>
  </si>
  <si>
    <t>東成瀬村男女共同参画計画</t>
  </si>
  <si>
    <t>Ｈ１６～Ｈ２６年度</t>
  </si>
  <si>
    <t>能代市男女共同参画計画</t>
  </si>
  <si>
    <t>Ｈ２０～Ｈ２９年度</t>
  </si>
  <si>
    <t>能代市男女共同参画支援コーナー</t>
  </si>
  <si>
    <t>016-0842</t>
  </si>
  <si>
    <t>能代市追分町４－２６</t>
  </si>
  <si>
    <t>能代山本広域市町村圏組合介護認定審査会</t>
  </si>
  <si>
    <t>能代山本広域市町村圏組合高齢者交流センター運営協議会</t>
  </si>
  <si>
    <t>能代山本広域市町村圏組合スポーツリゾートセンター運営協議会</t>
  </si>
  <si>
    <t>能代山本広域市町村圏組合広域交流センター運営協議会</t>
  </si>
  <si>
    <t>能代山本広域市町村圏組合第三者委員</t>
  </si>
  <si>
    <t>大潟村男女共同参画社会行動計画</t>
  </si>
  <si>
    <t>Ｈ１７～Ｈ２１年度</t>
  </si>
  <si>
    <t>大仙市男女共同参画プラン</t>
  </si>
  <si>
    <t>男女共同参画拠点施設</t>
  </si>
  <si>
    <t>ちゃっこ</t>
  </si>
  <si>
    <t>010-0441</t>
  </si>
  <si>
    <t>南秋田郡大潟村字中央１番地２１（中央公民館内）</t>
  </si>
  <si>
    <t>八峰町男女共同参画基本計画</t>
  </si>
  <si>
    <t>由利本荘市</t>
  </si>
  <si>
    <t>大仙市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</si>
  <si>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</si>
  <si>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秋田県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</si>
  <si>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</si>
  <si>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</si>
  <si>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</si>
  <si>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</si>
  <si>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</si>
  <si>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</si>
  <si>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</si>
  <si>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</si>
  <si>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</si>
  <si>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</si>
  <si>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</si>
  <si>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</si>
  <si>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</si>
  <si>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</si>
  <si>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</si>
  <si>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</si>
  <si>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</si>
  <si>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潟上市男女共同参画推進条例
～ハートフルかたがみ条例</t>
  </si>
  <si>
    <t>総務部企画情報課</t>
  </si>
  <si>
    <t>大仙市大曲男女共同参画活動拠点コーナー</t>
  </si>
  <si>
    <t>企画部市民活力推進課</t>
  </si>
  <si>
    <t>横手市男女共同参画都市宣言</t>
  </si>
  <si>
    <t>(0185)
24-3140</t>
  </si>
  <si>
    <t>Ｈ１９～Ｈ２４年度</t>
  </si>
  <si>
    <t>018-1401</t>
  </si>
  <si>
    <t>潟上市男女共同参画推進計画
～ハートフルプランかたがみ２００６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</si>
</sst>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%"/>
    <numFmt numFmtId="192" formatCode="[$€-2]\ #,##0.00_);[Red]\([$€-2]\ #,##0.00\)"/>
    <numFmt numFmtId="193" formatCode="m&quot;月&quot;d&quot;日&quot;;@"/>
    <numFmt numFmtId="194" formatCode="0.000%"/>
    <numFmt numFmtId="195" formatCode="0.0000%"/>
    <numFmt numFmtId="196" formatCode="0.000_ "/>
    <numFmt numFmtId="197" formatCode="0.0000_ "/>
    <numFmt numFmtId="198" formatCode="#,##0.0_ "/>
    <numFmt numFmtId="199" formatCode="0.00_ "/>
    <numFmt numFmtId="200" formatCode="#,##0.0"/>
    <numFmt numFmtId="201" formatCode="[$-F400]h:mm:ss\ AM/PM"/>
    <numFmt numFmtId="202" formatCode="#,##0.0;[Red]\-#,##0.0"/>
    <numFmt numFmtId="203" formatCode="#,##0_ 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9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2" borderId="18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7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8" fontId="2" fillId="4" borderId="30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189" fontId="2" fillId="3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90" fontId="2" fillId="4" borderId="3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7" xfId="0" applyNumberFormat="1" applyFont="1" applyFill="1" applyBorder="1" applyAlignment="1">
      <alignment vertical="center"/>
    </xf>
    <xf numFmtId="189" fontId="2" fillId="0" borderId="38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79" fontId="2" fillId="0" borderId="40" xfId="0" applyNumberFormat="1" applyFont="1" applyFill="1" applyBorder="1" applyAlignment="1">
      <alignment vertical="center"/>
    </xf>
    <xf numFmtId="179" fontId="2" fillId="0" borderId="41" xfId="0" applyNumberFormat="1" applyFont="1" applyFill="1" applyBorder="1" applyAlignment="1">
      <alignment vertical="center"/>
    </xf>
    <xf numFmtId="179" fontId="2" fillId="0" borderId="42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42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9" fontId="2" fillId="3" borderId="2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187" fontId="2" fillId="3" borderId="4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89" fontId="2" fillId="3" borderId="45" xfId="0" applyNumberFormat="1" applyFont="1" applyFill="1" applyBorder="1" applyAlignment="1">
      <alignment vertical="center"/>
    </xf>
    <xf numFmtId="0" fontId="2" fillId="2" borderId="19" xfId="21" applyFont="1" applyFill="1" applyBorder="1" applyAlignment="1">
      <alignment vertical="center"/>
      <protection/>
    </xf>
    <xf numFmtId="0" fontId="2" fillId="2" borderId="17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50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190" fontId="2" fillId="4" borderId="1" xfId="0" applyNumberFormat="1" applyFont="1" applyFill="1" applyBorder="1" applyAlignment="1">
      <alignment vertical="center"/>
    </xf>
    <xf numFmtId="190" fontId="2" fillId="2" borderId="8" xfId="0" applyNumberFormat="1" applyFont="1" applyFill="1" applyBorder="1" applyAlignment="1">
      <alignment vertical="center"/>
    </xf>
    <xf numFmtId="190" fontId="2" fillId="2" borderId="3" xfId="0" applyNumberFormat="1" applyFont="1" applyFill="1" applyBorder="1" applyAlignment="1">
      <alignment vertical="center"/>
    </xf>
    <xf numFmtId="190" fontId="2" fillId="2" borderId="19" xfId="0" applyNumberFormat="1" applyFont="1" applyFill="1" applyBorder="1" applyAlignment="1">
      <alignment vertical="center"/>
    </xf>
    <xf numFmtId="190" fontId="2" fillId="2" borderId="39" xfId="0" applyNumberFormat="1" applyFont="1" applyFill="1" applyBorder="1" applyAlignment="1">
      <alignment vertical="center"/>
    </xf>
    <xf numFmtId="190" fontId="2" fillId="2" borderId="42" xfId="0" applyNumberFormat="1" applyFont="1" applyFill="1" applyBorder="1" applyAlignment="1">
      <alignment vertical="center"/>
    </xf>
    <xf numFmtId="190" fontId="0" fillId="3" borderId="1" xfId="0" applyNumberFormat="1" applyFont="1" applyFill="1" applyBorder="1" applyAlignment="1">
      <alignment vertical="center"/>
    </xf>
    <xf numFmtId="190" fontId="0" fillId="3" borderId="2" xfId="0" applyNumberFormat="1" applyFont="1" applyFill="1" applyBorder="1" applyAlignment="1">
      <alignment vertical="center"/>
    </xf>
    <xf numFmtId="190" fontId="0" fillId="2" borderId="42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0" fillId="2" borderId="42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86" fontId="2" fillId="2" borderId="52" xfId="0" applyNumberFormat="1" applyFont="1" applyFill="1" applyBorder="1" applyAlignment="1">
      <alignment vertical="center"/>
    </xf>
    <xf numFmtId="186" fontId="2" fillId="2" borderId="53" xfId="0" applyNumberFormat="1" applyFont="1" applyFill="1" applyBorder="1" applyAlignment="1">
      <alignment vertical="center"/>
    </xf>
    <xf numFmtId="186" fontId="2" fillId="2" borderId="5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87" fontId="2" fillId="0" borderId="0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51" xfId="0" applyFont="1" applyFill="1" applyBorder="1" applyAlignment="1">
      <alignment wrapText="1"/>
    </xf>
    <xf numFmtId="0" fontId="2" fillId="2" borderId="55" xfId="0" applyFont="1" applyFill="1" applyBorder="1" applyAlignment="1">
      <alignment vertical="distributed" textRotation="255"/>
    </xf>
    <xf numFmtId="0" fontId="2" fillId="2" borderId="56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58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59" xfId="0" applyFont="1" applyFill="1" applyBorder="1" applyAlignment="1">
      <alignment vertical="center"/>
    </xf>
    <xf numFmtId="57" fontId="2" fillId="2" borderId="19" xfId="0" applyNumberFormat="1" applyFont="1" applyFill="1" applyBorder="1" applyAlignment="1">
      <alignment horizontal="center" vertical="center"/>
    </xf>
    <xf numFmtId="187" fontId="2" fillId="0" borderId="7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2" fillId="2" borderId="19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60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8" fontId="2" fillId="2" borderId="60" xfId="17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horizontal="center" vertical="center"/>
    </xf>
    <xf numFmtId="187" fontId="2" fillId="2" borderId="14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45" xfId="0" applyFont="1" applyFill="1" applyBorder="1" applyAlignment="1">
      <alignment vertical="center" wrapText="1"/>
    </xf>
    <xf numFmtId="190" fontId="2" fillId="0" borderId="3" xfId="0" applyNumberFormat="1" applyFont="1" applyFill="1" applyBorder="1" applyAlignment="1">
      <alignment vertical="center"/>
    </xf>
    <xf numFmtId="190" fontId="2" fillId="2" borderId="60" xfId="17" applyNumberFormat="1" applyFont="1" applyFill="1" applyBorder="1" applyAlignment="1">
      <alignment vertical="center"/>
    </xf>
    <xf numFmtId="203" fontId="2" fillId="2" borderId="60" xfId="17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90" fontId="2" fillId="0" borderId="60" xfId="17" applyNumberFormat="1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8" fontId="2" fillId="0" borderId="7" xfId="0" applyNumberFormat="1" applyFont="1" applyFill="1" applyBorder="1" applyAlignment="1">
      <alignment horizontal="center"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189" fontId="2" fillId="3" borderId="3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4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62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3" xfId="0" applyFont="1" applyFill="1" applyBorder="1" applyAlignment="1">
      <alignment horizontal="center" vertical="distributed" textRotation="255" shrinkToFit="1"/>
    </xf>
    <xf numFmtId="0" fontId="0" fillId="0" borderId="56" xfId="0" applyBorder="1" applyAlignment="1">
      <alignment/>
    </xf>
    <xf numFmtId="0" fontId="0" fillId="0" borderId="45" xfId="0" applyBorder="1" applyAlignment="1">
      <alignment/>
    </xf>
    <xf numFmtId="0" fontId="2" fillId="0" borderId="63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distributed" textRotation="255" shrinkToFit="1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top" textRotation="255" wrapText="1"/>
    </xf>
    <xf numFmtId="0" fontId="4" fillId="2" borderId="71" xfId="0" applyFont="1" applyFill="1" applyBorder="1" applyAlignment="1">
      <alignment horizontal="center" vertical="top" textRotation="255" wrapText="1"/>
    </xf>
    <xf numFmtId="0" fontId="4" fillId="0" borderId="71" xfId="0" applyFont="1" applyBorder="1" applyAlignment="1">
      <alignment horizontal="center" vertical="top" textRotation="255" wrapText="1"/>
    </xf>
    <xf numFmtId="0" fontId="4" fillId="0" borderId="52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1" xfId="0" applyFont="1" applyFill="1" applyBorder="1" applyAlignment="1">
      <alignment horizontal="center" vertical="distributed" textRotation="255" shrinkToFit="1"/>
    </xf>
    <xf numFmtId="0" fontId="2" fillId="0" borderId="55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distributed" textRotation="255"/>
    </xf>
    <xf numFmtId="0" fontId="4" fillId="0" borderId="56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2" fillId="2" borderId="2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" fillId="2" borderId="58" xfId="0" applyFont="1" applyFill="1" applyBorder="1" applyAlignment="1">
      <alignment vertical="center" textRotation="255"/>
    </xf>
    <xf numFmtId="0" fontId="2" fillId="2" borderId="72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75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43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2" borderId="58" xfId="0" applyFont="1" applyFill="1" applyBorder="1" applyAlignment="1">
      <alignment vertical="center" textRotation="255" wrapText="1"/>
    </xf>
    <xf numFmtId="0" fontId="2" fillId="2" borderId="72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4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58" fontId="12" fillId="0" borderId="78" xfId="0" applyNumberFormat="1" applyFont="1" applyBorder="1" applyAlignment="1">
      <alignment horizontal="center" vertical="center"/>
    </xf>
    <xf numFmtId="58" fontId="12" fillId="0" borderId="79" xfId="0" applyNumberFormat="1" applyFont="1" applyBorder="1" applyAlignment="1">
      <alignment horizontal="center" vertical="center"/>
    </xf>
    <xf numFmtId="58" fontId="12" fillId="0" borderId="77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内閣府調査(H21)調査票４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0007;&#22899;&#20849;&#21516;&#21442;&#30011;&#35506;\&#24066;&#30010;&#26449;&#30007;&#22899;&#20849;&#21516;&#21442;&#30011;&#35336;&#30011;&#23455;&#26045;&#29366;&#27841;&#35519;&#26619;\H20&#65374;H21\002&#24066;&#30010;&#26449;&#22238;&#31572;\001&#35519;&#26619;&#31080;&#65297;&#21450;&#12403;&#65298;\001&#22238;&#31572;&#29366;&#27841;&#12392;&#30476;&#12398;&#29420;&#33258;&#35519;&#26619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状況"/>
      <sheetName val="庁内連絡会議"/>
      <sheetName val="諮問機関・懇話会"/>
      <sheetName val="職員の意識啓発"/>
      <sheetName val="計画の状況"/>
      <sheetName val="地方議会の議員"/>
      <sheetName val="管理職"/>
      <sheetName val="新規採用職員"/>
      <sheetName val="審議会詳細（非広域）"/>
      <sheetName val="審議会詳細（非広域） (2)"/>
      <sheetName val="委員会詳細"/>
      <sheetName val="審議会詳細（広域）"/>
      <sheetName val="委員会詳細 (2)"/>
      <sheetName val="ＤＢ"/>
      <sheetName val="Ｄ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20.625" style="1" customWidth="1"/>
    <col min="6" max="6" width="3.625" style="2" customWidth="1"/>
    <col min="7" max="9" width="4.125" style="2" customWidth="1"/>
    <col min="10" max="10" width="28.625" style="2" customWidth="1"/>
    <col min="11" max="12" width="8.125" style="2" customWidth="1"/>
    <col min="13" max="13" width="4.125" style="2" customWidth="1"/>
    <col min="14" max="14" width="30.625" style="2" customWidth="1"/>
    <col min="15" max="15" width="15.625" style="2" customWidth="1"/>
    <col min="16" max="16" width="4.125" style="2" customWidth="1"/>
    <col min="17" max="17" width="2.50390625" style="0" customWidth="1"/>
    <col min="23" max="16384" width="9.00390625" style="2" customWidth="1"/>
  </cols>
  <sheetData>
    <row r="1" spans="1:5" ht="16.5" customHeight="1" thickBot="1">
      <c r="A1" s="34" t="s">
        <v>14</v>
      </c>
      <c r="B1" s="34"/>
      <c r="E1" s="2"/>
    </row>
    <row r="2" spans="1:16" ht="22.5" customHeight="1" thickBot="1">
      <c r="A2" s="7" t="s">
        <v>18</v>
      </c>
      <c r="E2" s="2"/>
      <c r="O2" s="242" t="s">
        <v>203</v>
      </c>
      <c r="P2" s="243"/>
    </row>
    <row r="3" ht="9.75" customHeight="1" thickBot="1">
      <c r="E3" s="2"/>
    </row>
    <row r="4" spans="1:16" s="1" customFormat="1" ht="31.5" customHeight="1">
      <c r="A4" s="246" t="s">
        <v>26</v>
      </c>
      <c r="B4" s="254" t="s">
        <v>63</v>
      </c>
      <c r="C4" s="249" t="s">
        <v>52</v>
      </c>
      <c r="D4" s="251" t="s">
        <v>17</v>
      </c>
      <c r="E4" s="230" t="s">
        <v>53</v>
      </c>
      <c r="F4" s="226" t="s">
        <v>54</v>
      </c>
      <c r="G4" s="233" t="s">
        <v>55</v>
      </c>
      <c r="H4" s="236" t="s">
        <v>62</v>
      </c>
      <c r="I4" s="251" t="s">
        <v>56</v>
      </c>
      <c r="J4" s="259" t="s">
        <v>202</v>
      </c>
      <c r="K4" s="260"/>
      <c r="L4" s="260"/>
      <c r="M4" s="261"/>
      <c r="N4" s="259" t="s">
        <v>65</v>
      </c>
      <c r="O4" s="260"/>
      <c r="P4" s="261"/>
    </row>
    <row r="5" spans="1:16" s="18" customFormat="1" ht="18" customHeight="1">
      <c r="A5" s="247"/>
      <c r="B5" s="255"/>
      <c r="C5" s="250"/>
      <c r="D5" s="252"/>
      <c r="E5" s="231"/>
      <c r="F5" s="227"/>
      <c r="G5" s="234"/>
      <c r="H5" s="237"/>
      <c r="I5" s="257"/>
      <c r="J5" s="239" t="s">
        <v>8</v>
      </c>
      <c r="K5" s="240"/>
      <c r="L5" s="225"/>
      <c r="M5" s="17" t="s">
        <v>9</v>
      </c>
      <c r="N5" s="239" t="s">
        <v>10</v>
      </c>
      <c r="O5" s="225"/>
      <c r="P5" s="17" t="s">
        <v>9</v>
      </c>
    </row>
    <row r="6" spans="1:16" s="18" customFormat="1" ht="18" customHeight="1">
      <c r="A6" s="247"/>
      <c r="B6" s="255"/>
      <c r="C6" s="250"/>
      <c r="D6" s="252"/>
      <c r="E6" s="231"/>
      <c r="F6" s="227"/>
      <c r="G6" s="234"/>
      <c r="H6" s="237"/>
      <c r="I6" s="257"/>
      <c r="J6" s="36"/>
      <c r="K6" s="37"/>
      <c r="L6" s="38"/>
      <c r="M6" s="228" t="s">
        <v>58</v>
      </c>
      <c r="N6" s="21"/>
      <c r="O6" s="35"/>
      <c r="P6" s="228" t="s">
        <v>58</v>
      </c>
    </row>
    <row r="7" spans="1:16" s="1" customFormat="1" ht="51.75" customHeight="1">
      <c r="A7" s="248"/>
      <c r="B7" s="256"/>
      <c r="C7" s="250"/>
      <c r="D7" s="253"/>
      <c r="E7" s="232"/>
      <c r="F7" s="241"/>
      <c r="G7" s="235"/>
      <c r="H7" s="238"/>
      <c r="I7" s="258"/>
      <c r="J7" s="19" t="s">
        <v>57</v>
      </c>
      <c r="K7" s="20" t="s">
        <v>2</v>
      </c>
      <c r="L7" s="20" t="s">
        <v>3</v>
      </c>
      <c r="M7" s="229"/>
      <c r="N7" s="21" t="s">
        <v>59</v>
      </c>
      <c r="O7" s="22" t="s">
        <v>25</v>
      </c>
      <c r="P7" s="229"/>
    </row>
    <row r="8" spans="1:16" ht="27.75" customHeight="1">
      <c r="A8" s="46">
        <v>5</v>
      </c>
      <c r="B8" s="47">
        <v>201</v>
      </c>
      <c r="C8" s="48" t="s">
        <v>93</v>
      </c>
      <c r="D8" s="49" t="s">
        <v>68</v>
      </c>
      <c r="E8" s="199" t="s">
        <v>100</v>
      </c>
      <c r="F8" s="136">
        <v>1</v>
      </c>
      <c r="G8" s="137">
        <v>1</v>
      </c>
      <c r="H8" s="138">
        <v>0</v>
      </c>
      <c r="I8" s="137">
        <v>1</v>
      </c>
      <c r="J8" s="48"/>
      <c r="K8" s="51"/>
      <c r="L8" s="51"/>
      <c r="M8" s="137">
        <v>3</v>
      </c>
      <c r="N8" s="118" t="s">
        <v>177</v>
      </c>
      <c r="O8" s="198" t="s">
        <v>227</v>
      </c>
      <c r="P8" s="144"/>
    </row>
    <row r="9" spans="1:16" ht="13.5">
      <c r="A9" s="46">
        <v>5</v>
      </c>
      <c r="B9" s="47">
        <v>202</v>
      </c>
      <c r="C9" s="48" t="s">
        <v>93</v>
      </c>
      <c r="D9" s="49" t="s">
        <v>69</v>
      </c>
      <c r="E9" s="199" t="s">
        <v>224</v>
      </c>
      <c r="F9" s="136">
        <v>1</v>
      </c>
      <c r="G9" s="137">
        <v>2</v>
      </c>
      <c r="H9" s="138">
        <v>0</v>
      </c>
      <c r="I9" s="137">
        <v>0</v>
      </c>
      <c r="J9" s="48"/>
      <c r="K9" s="51"/>
      <c r="L9" s="51"/>
      <c r="M9" s="137">
        <v>0</v>
      </c>
      <c r="N9" s="52" t="s">
        <v>182</v>
      </c>
      <c r="O9" s="179" t="s">
        <v>183</v>
      </c>
      <c r="P9" s="144"/>
    </row>
    <row r="10" spans="1:16" ht="27.75" customHeight="1">
      <c r="A10" s="46">
        <v>5</v>
      </c>
      <c r="B10" s="47">
        <v>203</v>
      </c>
      <c r="C10" s="48" t="s">
        <v>93</v>
      </c>
      <c r="D10" s="50" t="s">
        <v>70</v>
      </c>
      <c r="E10" s="199" t="s">
        <v>106</v>
      </c>
      <c r="F10" s="136">
        <v>1</v>
      </c>
      <c r="G10" s="137">
        <v>1</v>
      </c>
      <c r="H10" s="138">
        <v>1</v>
      </c>
      <c r="I10" s="137">
        <v>1</v>
      </c>
      <c r="J10" s="48"/>
      <c r="K10" s="53"/>
      <c r="L10" s="53"/>
      <c r="M10" s="137">
        <v>0</v>
      </c>
      <c r="N10" s="52" t="s">
        <v>144</v>
      </c>
      <c r="O10" s="147" t="s">
        <v>128</v>
      </c>
      <c r="P10" s="144"/>
    </row>
    <row r="11" spans="1:16" ht="27.75" customHeight="1">
      <c r="A11" s="46">
        <v>5</v>
      </c>
      <c r="B11" s="47">
        <v>204</v>
      </c>
      <c r="C11" s="48" t="s">
        <v>93</v>
      </c>
      <c r="D11" s="50" t="s">
        <v>71</v>
      </c>
      <c r="E11" s="199" t="s">
        <v>96</v>
      </c>
      <c r="F11" s="136">
        <v>1</v>
      </c>
      <c r="G11" s="137">
        <v>2</v>
      </c>
      <c r="H11" s="138">
        <v>0</v>
      </c>
      <c r="I11" s="137">
        <v>0</v>
      </c>
      <c r="J11" s="48"/>
      <c r="K11" s="53"/>
      <c r="L11" s="53"/>
      <c r="M11" s="137">
        <v>0</v>
      </c>
      <c r="N11" s="114" t="s">
        <v>148</v>
      </c>
      <c r="O11" s="147" t="s">
        <v>137</v>
      </c>
      <c r="P11" s="144"/>
    </row>
    <row r="12" spans="1:16" ht="13.5">
      <c r="A12" s="46">
        <v>5</v>
      </c>
      <c r="B12" s="47">
        <v>206</v>
      </c>
      <c r="C12" s="48" t="s">
        <v>93</v>
      </c>
      <c r="D12" s="50" t="s">
        <v>72</v>
      </c>
      <c r="E12" s="199" t="s">
        <v>101</v>
      </c>
      <c r="F12" s="136">
        <v>1</v>
      </c>
      <c r="G12" s="137">
        <v>2</v>
      </c>
      <c r="H12" s="138">
        <v>0</v>
      </c>
      <c r="I12" s="137">
        <v>0</v>
      </c>
      <c r="J12" s="48"/>
      <c r="K12" s="53"/>
      <c r="L12" s="53"/>
      <c r="M12" s="195">
        <v>0</v>
      </c>
      <c r="N12" s="48" t="s">
        <v>167</v>
      </c>
      <c r="O12" s="147" t="s">
        <v>123</v>
      </c>
      <c r="P12" s="144"/>
    </row>
    <row r="13" spans="1:16" ht="13.5">
      <c r="A13" s="46">
        <v>5</v>
      </c>
      <c r="B13" s="47">
        <v>207</v>
      </c>
      <c r="C13" s="48" t="s">
        <v>93</v>
      </c>
      <c r="D13" s="50" t="s">
        <v>73</v>
      </c>
      <c r="E13" s="199" t="s">
        <v>107</v>
      </c>
      <c r="F13" s="136">
        <v>1</v>
      </c>
      <c r="G13" s="137">
        <v>2</v>
      </c>
      <c r="H13" s="138">
        <v>1</v>
      </c>
      <c r="I13" s="137">
        <v>1</v>
      </c>
      <c r="J13" s="48"/>
      <c r="K13" s="53"/>
      <c r="L13" s="53"/>
      <c r="M13" s="137">
        <v>2</v>
      </c>
      <c r="N13" s="48" t="s">
        <v>161</v>
      </c>
      <c r="O13" s="147" t="s">
        <v>128</v>
      </c>
      <c r="P13" s="144"/>
    </row>
    <row r="14" spans="1:16" ht="13.5">
      <c r="A14" s="46">
        <v>5</v>
      </c>
      <c r="B14" s="47">
        <v>209</v>
      </c>
      <c r="C14" s="48" t="s">
        <v>93</v>
      </c>
      <c r="D14" s="50" t="s">
        <v>74</v>
      </c>
      <c r="E14" s="199" t="s">
        <v>94</v>
      </c>
      <c r="F14" s="136">
        <v>1</v>
      </c>
      <c r="G14" s="137">
        <v>2</v>
      </c>
      <c r="H14" s="138">
        <v>0</v>
      </c>
      <c r="I14" s="137">
        <v>1</v>
      </c>
      <c r="J14" s="48"/>
      <c r="K14" s="53"/>
      <c r="L14" s="53"/>
      <c r="M14" s="137">
        <v>3</v>
      </c>
      <c r="N14" s="48" t="s">
        <v>117</v>
      </c>
      <c r="O14" s="147" t="s">
        <v>118</v>
      </c>
      <c r="P14" s="144"/>
    </row>
    <row r="15" spans="1:16" ht="27.75" customHeight="1">
      <c r="A15" s="46">
        <v>5</v>
      </c>
      <c r="B15" s="47">
        <v>210</v>
      </c>
      <c r="C15" s="48" t="s">
        <v>93</v>
      </c>
      <c r="D15" s="50" t="s">
        <v>200</v>
      </c>
      <c r="E15" s="199" t="s">
        <v>104</v>
      </c>
      <c r="F15" s="136">
        <v>1</v>
      </c>
      <c r="G15" s="137">
        <v>2</v>
      </c>
      <c r="H15" s="138">
        <v>0</v>
      </c>
      <c r="I15" s="137">
        <v>1</v>
      </c>
      <c r="J15" s="48" t="s">
        <v>126</v>
      </c>
      <c r="K15" s="51">
        <v>39904</v>
      </c>
      <c r="L15" s="51">
        <v>39904</v>
      </c>
      <c r="M15" s="137"/>
      <c r="N15" s="114" t="s">
        <v>127</v>
      </c>
      <c r="O15" s="147" t="s">
        <v>128</v>
      </c>
      <c r="P15" s="144"/>
    </row>
    <row r="16" spans="1:16" ht="27.75" customHeight="1">
      <c r="A16" s="46">
        <v>5</v>
      </c>
      <c r="B16" s="47">
        <v>211</v>
      </c>
      <c r="C16" s="48" t="s">
        <v>93</v>
      </c>
      <c r="D16" s="50" t="s">
        <v>76</v>
      </c>
      <c r="E16" s="199" t="s">
        <v>102</v>
      </c>
      <c r="F16" s="136">
        <v>1</v>
      </c>
      <c r="G16" s="137">
        <v>2</v>
      </c>
      <c r="H16" s="138">
        <v>1</v>
      </c>
      <c r="I16" s="137">
        <v>1</v>
      </c>
      <c r="J16" s="114" t="s">
        <v>221</v>
      </c>
      <c r="K16" s="51">
        <v>38804</v>
      </c>
      <c r="L16" s="51">
        <v>38804</v>
      </c>
      <c r="M16" s="137"/>
      <c r="N16" s="199" t="s">
        <v>229</v>
      </c>
      <c r="O16" s="147" t="s">
        <v>128</v>
      </c>
      <c r="P16" s="144"/>
    </row>
    <row r="17" spans="1:16" ht="27.75" customHeight="1">
      <c r="A17" s="46">
        <v>5</v>
      </c>
      <c r="B17" s="47">
        <v>212</v>
      </c>
      <c r="C17" s="48" t="s">
        <v>93</v>
      </c>
      <c r="D17" s="50" t="s">
        <v>201</v>
      </c>
      <c r="E17" s="199" t="s">
        <v>105</v>
      </c>
      <c r="F17" s="136">
        <v>1</v>
      </c>
      <c r="G17" s="137">
        <v>1</v>
      </c>
      <c r="H17" s="138">
        <v>1</v>
      </c>
      <c r="I17" s="137">
        <v>1</v>
      </c>
      <c r="J17" s="48" t="s">
        <v>149</v>
      </c>
      <c r="K17" s="51">
        <v>39715</v>
      </c>
      <c r="L17" s="51">
        <v>39722</v>
      </c>
      <c r="M17" s="137"/>
      <c r="N17" s="48" t="s">
        <v>194</v>
      </c>
      <c r="O17" s="147" t="s">
        <v>143</v>
      </c>
      <c r="P17" s="144"/>
    </row>
    <row r="18" spans="1:16" ht="13.5">
      <c r="A18" s="46">
        <v>5</v>
      </c>
      <c r="B18" s="47">
        <v>213</v>
      </c>
      <c r="C18" s="48" t="s">
        <v>93</v>
      </c>
      <c r="D18" s="50" t="s">
        <v>78</v>
      </c>
      <c r="E18" s="199" t="s">
        <v>97</v>
      </c>
      <c r="F18" s="136">
        <v>1</v>
      </c>
      <c r="G18" s="137">
        <v>2</v>
      </c>
      <c r="H18" s="138">
        <v>0</v>
      </c>
      <c r="I18" s="137">
        <v>0</v>
      </c>
      <c r="J18" s="48"/>
      <c r="K18" s="53"/>
      <c r="L18" s="53"/>
      <c r="M18" s="137">
        <v>0</v>
      </c>
      <c r="N18" s="48" t="s">
        <v>108</v>
      </c>
      <c r="O18" s="147" t="s">
        <v>113</v>
      </c>
      <c r="P18" s="144"/>
    </row>
    <row r="19" spans="1:16" ht="13.5">
      <c r="A19" s="46">
        <v>5</v>
      </c>
      <c r="B19" s="47">
        <v>214</v>
      </c>
      <c r="C19" s="48" t="s">
        <v>93</v>
      </c>
      <c r="D19" s="50" t="s">
        <v>79</v>
      </c>
      <c r="E19" s="199" t="s">
        <v>222</v>
      </c>
      <c r="F19" s="136">
        <v>1</v>
      </c>
      <c r="G19" s="137">
        <v>2</v>
      </c>
      <c r="H19" s="138">
        <v>1</v>
      </c>
      <c r="I19" s="137">
        <v>1</v>
      </c>
      <c r="J19" s="48"/>
      <c r="K19" s="53"/>
      <c r="L19" s="53"/>
      <c r="M19" s="137">
        <v>0</v>
      </c>
      <c r="N19" s="48" t="s">
        <v>179</v>
      </c>
      <c r="O19" s="147" t="s">
        <v>123</v>
      </c>
      <c r="P19" s="144"/>
    </row>
    <row r="20" spans="1:16" ht="13.5">
      <c r="A20" s="46">
        <v>5</v>
      </c>
      <c r="B20" s="47">
        <v>215</v>
      </c>
      <c r="C20" s="48" t="s">
        <v>93</v>
      </c>
      <c r="D20" s="50" t="s">
        <v>80</v>
      </c>
      <c r="E20" s="199" t="s">
        <v>102</v>
      </c>
      <c r="F20" s="136">
        <v>1</v>
      </c>
      <c r="G20" s="137">
        <v>2</v>
      </c>
      <c r="H20" s="138">
        <v>0</v>
      </c>
      <c r="I20" s="137">
        <v>1</v>
      </c>
      <c r="J20" s="48"/>
      <c r="K20" s="53"/>
      <c r="L20" s="53"/>
      <c r="M20" s="137">
        <v>0</v>
      </c>
      <c r="N20" s="48" t="s">
        <v>122</v>
      </c>
      <c r="O20" s="147" t="s">
        <v>123</v>
      </c>
      <c r="P20" s="144"/>
    </row>
    <row r="21" spans="1:16" ht="13.5">
      <c r="A21" s="46">
        <v>5</v>
      </c>
      <c r="B21" s="47">
        <v>303</v>
      </c>
      <c r="C21" s="48" t="s">
        <v>93</v>
      </c>
      <c r="D21" s="50" t="s">
        <v>81</v>
      </c>
      <c r="E21" s="114" t="s">
        <v>95</v>
      </c>
      <c r="F21" s="136">
        <v>1</v>
      </c>
      <c r="G21" s="137">
        <v>2</v>
      </c>
      <c r="H21" s="138">
        <v>0</v>
      </c>
      <c r="I21" s="137">
        <v>0</v>
      </c>
      <c r="J21" s="48"/>
      <c r="K21" s="53"/>
      <c r="L21" s="53"/>
      <c r="M21" s="137">
        <v>0</v>
      </c>
      <c r="N21" s="48" t="s">
        <v>155</v>
      </c>
      <c r="O21" s="147" t="s">
        <v>156</v>
      </c>
      <c r="P21" s="144"/>
    </row>
    <row r="22" spans="1:16" ht="13.5">
      <c r="A22" s="46">
        <v>5</v>
      </c>
      <c r="B22" s="47">
        <v>327</v>
      </c>
      <c r="C22" s="48" t="s">
        <v>93</v>
      </c>
      <c r="D22" s="50" t="s">
        <v>82</v>
      </c>
      <c r="E22" s="114" t="s">
        <v>95</v>
      </c>
      <c r="F22" s="136">
        <v>1</v>
      </c>
      <c r="G22" s="137">
        <v>2</v>
      </c>
      <c r="H22" s="138">
        <v>0</v>
      </c>
      <c r="I22" s="137">
        <v>1</v>
      </c>
      <c r="J22" s="48"/>
      <c r="K22" s="53"/>
      <c r="L22" s="53"/>
      <c r="M22" s="137">
        <v>0</v>
      </c>
      <c r="N22" s="125" t="s">
        <v>157</v>
      </c>
      <c r="O22" s="180" t="s">
        <v>158</v>
      </c>
      <c r="P22" s="144"/>
    </row>
    <row r="23" spans="1:16" ht="27.75" customHeight="1">
      <c r="A23" s="46">
        <v>5</v>
      </c>
      <c r="B23" s="47">
        <v>346</v>
      </c>
      <c r="C23" s="48" t="s">
        <v>93</v>
      </c>
      <c r="D23" s="50" t="s">
        <v>83</v>
      </c>
      <c r="E23" s="114" t="s">
        <v>99</v>
      </c>
      <c r="F23" s="136">
        <v>2</v>
      </c>
      <c r="G23" s="137">
        <v>2</v>
      </c>
      <c r="H23" s="138">
        <v>0</v>
      </c>
      <c r="I23" s="137">
        <v>0</v>
      </c>
      <c r="J23" s="48"/>
      <c r="K23" s="53"/>
      <c r="L23" s="53"/>
      <c r="M23" s="137">
        <v>0</v>
      </c>
      <c r="N23" s="114" t="s">
        <v>159</v>
      </c>
      <c r="O23" s="147" t="s">
        <v>160</v>
      </c>
      <c r="P23" s="144"/>
    </row>
    <row r="24" spans="1:16" ht="13.5">
      <c r="A24" s="46">
        <v>5</v>
      </c>
      <c r="B24" s="47">
        <v>348</v>
      </c>
      <c r="C24" s="48" t="s">
        <v>93</v>
      </c>
      <c r="D24" s="50" t="s">
        <v>84</v>
      </c>
      <c r="E24" s="114" t="s">
        <v>98</v>
      </c>
      <c r="F24" s="136">
        <v>1</v>
      </c>
      <c r="G24" s="137">
        <v>2</v>
      </c>
      <c r="H24" s="138">
        <v>1</v>
      </c>
      <c r="I24" s="137">
        <v>0</v>
      </c>
      <c r="J24" s="48"/>
      <c r="K24" s="53"/>
      <c r="L24" s="53"/>
      <c r="M24" s="137">
        <v>0</v>
      </c>
      <c r="N24" s="48" t="s">
        <v>141</v>
      </c>
      <c r="O24" s="147" t="s">
        <v>123</v>
      </c>
      <c r="P24" s="144"/>
    </row>
    <row r="25" spans="1:16" ht="13.5">
      <c r="A25" s="46">
        <v>5</v>
      </c>
      <c r="B25" s="47">
        <v>349</v>
      </c>
      <c r="C25" s="48" t="s">
        <v>93</v>
      </c>
      <c r="D25" s="50" t="s">
        <v>85</v>
      </c>
      <c r="E25" s="114" t="s">
        <v>95</v>
      </c>
      <c r="F25" s="136">
        <v>1</v>
      </c>
      <c r="G25" s="137">
        <v>2</v>
      </c>
      <c r="H25" s="138">
        <v>1</v>
      </c>
      <c r="I25" s="137">
        <v>1</v>
      </c>
      <c r="J25" s="48"/>
      <c r="K25" s="53"/>
      <c r="L25" s="53"/>
      <c r="M25" s="137">
        <v>2</v>
      </c>
      <c r="N25" s="48" t="s">
        <v>199</v>
      </c>
      <c r="O25" s="147" t="s">
        <v>123</v>
      </c>
      <c r="P25" s="144"/>
    </row>
    <row r="26" spans="1:16" ht="13.5">
      <c r="A26" s="46">
        <v>5</v>
      </c>
      <c r="B26" s="47">
        <v>361</v>
      </c>
      <c r="C26" s="48" t="s">
        <v>93</v>
      </c>
      <c r="D26" s="50" t="s">
        <v>86</v>
      </c>
      <c r="E26" s="114" t="s">
        <v>95</v>
      </c>
      <c r="F26" s="136">
        <v>1</v>
      </c>
      <c r="G26" s="137">
        <v>2</v>
      </c>
      <c r="H26" s="138">
        <v>0</v>
      </c>
      <c r="I26" s="137">
        <v>0</v>
      </c>
      <c r="J26" s="48"/>
      <c r="K26" s="53"/>
      <c r="L26" s="53"/>
      <c r="M26" s="137">
        <v>2</v>
      </c>
      <c r="N26" s="48"/>
      <c r="O26" s="147"/>
      <c r="P26" s="144">
        <v>1</v>
      </c>
    </row>
    <row r="27" spans="1:16" ht="13.5">
      <c r="A27" s="46">
        <v>5</v>
      </c>
      <c r="B27" s="47">
        <v>363</v>
      </c>
      <c r="C27" s="48" t="s">
        <v>93</v>
      </c>
      <c r="D27" s="50" t="s">
        <v>87</v>
      </c>
      <c r="E27" s="114" t="s">
        <v>95</v>
      </c>
      <c r="F27" s="136">
        <v>1</v>
      </c>
      <c r="G27" s="137">
        <v>2</v>
      </c>
      <c r="H27" s="138">
        <v>0</v>
      </c>
      <c r="I27" s="137">
        <v>0</v>
      </c>
      <c r="J27" s="48"/>
      <c r="K27" s="53"/>
      <c r="L27" s="53"/>
      <c r="M27" s="137">
        <v>0</v>
      </c>
      <c r="N27" s="48"/>
      <c r="O27" s="147"/>
      <c r="P27" s="144">
        <v>1</v>
      </c>
    </row>
    <row r="28" spans="1:16" ht="13.5">
      <c r="A28" s="46">
        <v>5</v>
      </c>
      <c r="B28" s="47">
        <v>366</v>
      </c>
      <c r="C28" s="48" t="s">
        <v>93</v>
      </c>
      <c r="D28" s="50" t="s">
        <v>88</v>
      </c>
      <c r="E28" s="114" t="s">
        <v>95</v>
      </c>
      <c r="F28" s="136">
        <v>1</v>
      </c>
      <c r="G28" s="137">
        <v>2</v>
      </c>
      <c r="H28" s="138">
        <v>0</v>
      </c>
      <c r="I28" s="137">
        <v>0</v>
      </c>
      <c r="J28" s="48"/>
      <c r="K28" s="53"/>
      <c r="L28" s="53"/>
      <c r="M28" s="137">
        <v>0</v>
      </c>
      <c r="N28" s="48" t="s">
        <v>136</v>
      </c>
      <c r="O28" s="147" t="s">
        <v>137</v>
      </c>
      <c r="P28" s="144"/>
    </row>
    <row r="29" spans="1:16" ht="13.5">
      <c r="A29" s="46">
        <v>5</v>
      </c>
      <c r="B29" s="47">
        <v>368</v>
      </c>
      <c r="C29" s="48" t="s">
        <v>93</v>
      </c>
      <c r="D29" s="50" t="s">
        <v>89</v>
      </c>
      <c r="E29" s="114" t="s">
        <v>103</v>
      </c>
      <c r="F29" s="136">
        <v>1</v>
      </c>
      <c r="G29" s="137">
        <v>2</v>
      </c>
      <c r="H29" s="138">
        <v>0</v>
      </c>
      <c r="I29" s="137">
        <v>1</v>
      </c>
      <c r="J29" s="48"/>
      <c r="K29" s="53"/>
      <c r="L29" s="53"/>
      <c r="M29" s="137">
        <v>0</v>
      </c>
      <c r="N29" s="125" t="s">
        <v>192</v>
      </c>
      <c r="O29" s="147" t="s">
        <v>193</v>
      </c>
      <c r="P29" s="144"/>
    </row>
    <row r="30" spans="1:16" ht="13.5">
      <c r="A30" s="46">
        <v>5</v>
      </c>
      <c r="B30" s="47">
        <v>434</v>
      </c>
      <c r="C30" s="48" t="s">
        <v>93</v>
      </c>
      <c r="D30" s="50" t="s">
        <v>90</v>
      </c>
      <c r="E30" s="114" t="s">
        <v>95</v>
      </c>
      <c r="F30" s="136">
        <v>1</v>
      </c>
      <c r="G30" s="137">
        <v>2</v>
      </c>
      <c r="H30" s="138">
        <v>0</v>
      </c>
      <c r="I30" s="137">
        <v>1</v>
      </c>
      <c r="J30" s="48"/>
      <c r="K30" s="53"/>
      <c r="L30" s="53"/>
      <c r="M30" s="137">
        <v>0</v>
      </c>
      <c r="N30" s="48" t="s">
        <v>142</v>
      </c>
      <c r="O30" s="147" t="s">
        <v>143</v>
      </c>
      <c r="P30" s="144"/>
    </row>
    <row r="31" spans="1:16" ht="28.5" customHeight="1">
      <c r="A31" s="46">
        <v>5</v>
      </c>
      <c r="B31" s="47">
        <v>463</v>
      </c>
      <c r="C31" s="48" t="s">
        <v>93</v>
      </c>
      <c r="D31" s="50" t="s">
        <v>91</v>
      </c>
      <c r="E31" s="114" t="s">
        <v>99</v>
      </c>
      <c r="F31" s="136">
        <v>2</v>
      </c>
      <c r="G31" s="137">
        <v>2</v>
      </c>
      <c r="H31" s="138">
        <v>0</v>
      </c>
      <c r="I31" s="137">
        <v>1</v>
      </c>
      <c r="J31" s="48"/>
      <c r="K31" s="53"/>
      <c r="L31" s="53"/>
      <c r="M31" s="137">
        <v>3</v>
      </c>
      <c r="N31" s="114" t="s">
        <v>145</v>
      </c>
      <c r="O31" s="147" t="s">
        <v>146</v>
      </c>
      <c r="P31" s="144"/>
    </row>
    <row r="32" spans="1:16" ht="14.25" thickBot="1">
      <c r="A32" s="46">
        <v>5</v>
      </c>
      <c r="B32" s="47">
        <v>464</v>
      </c>
      <c r="C32" s="48" t="s">
        <v>93</v>
      </c>
      <c r="D32" s="50" t="s">
        <v>92</v>
      </c>
      <c r="E32" s="114" t="s">
        <v>95</v>
      </c>
      <c r="F32" s="136">
        <v>1</v>
      </c>
      <c r="G32" s="137">
        <v>2</v>
      </c>
      <c r="H32" s="138">
        <v>0</v>
      </c>
      <c r="I32" s="137">
        <v>0</v>
      </c>
      <c r="J32" s="48"/>
      <c r="K32" s="53"/>
      <c r="L32" s="53"/>
      <c r="M32" s="137">
        <v>0</v>
      </c>
      <c r="N32" s="48" t="s">
        <v>180</v>
      </c>
      <c r="O32" s="147" t="s">
        <v>181</v>
      </c>
      <c r="P32" s="144"/>
    </row>
    <row r="33" spans="1:22" s="16" customFormat="1" ht="17.25" customHeight="1" thickBot="1">
      <c r="A33" s="40"/>
      <c r="B33" s="41"/>
      <c r="C33" s="244" t="s">
        <v>4</v>
      </c>
      <c r="D33" s="245"/>
      <c r="E33" s="126"/>
      <c r="F33" s="139"/>
      <c r="G33" s="140"/>
      <c r="H33" s="141">
        <f>SUM(H8:H32)</f>
        <v>7</v>
      </c>
      <c r="I33" s="142">
        <f>SUM(I8:I32)</f>
        <v>14</v>
      </c>
      <c r="J33" s="43">
        <f>COUNTA(J8:J32)</f>
        <v>3</v>
      </c>
      <c r="K33" s="44"/>
      <c r="L33" s="44"/>
      <c r="M33" s="143"/>
      <c r="N33" s="43">
        <f>COUNTA(N8:N32)</f>
        <v>23</v>
      </c>
      <c r="O33" s="45"/>
      <c r="P33" s="145"/>
      <c r="Q33" s="15"/>
      <c r="R33" s="15"/>
      <c r="S33" s="15"/>
      <c r="T33" s="15"/>
      <c r="U33" s="15"/>
      <c r="V33" s="15"/>
    </row>
  </sheetData>
  <mergeCells count="17">
    <mergeCell ref="O2:P2"/>
    <mergeCell ref="C33:D33"/>
    <mergeCell ref="A4:A7"/>
    <mergeCell ref="C4:C7"/>
    <mergeCell ref="D4:D7"/>
    <mergeCell ref="B4:B7"/>
    <mergeCell ref="I4:I7"/>
    <mergeCell ref="J4:M4"/>
    <mergeCell ref="N4:P4"/>
    <mergeCell ref="N5:O5"/>
    <mergeCell ref="M6:M7"/>
    <mergeCell ref="P6:P7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625" style="1" customWidth="1"/>
    <col min="6" max="6" width="11.875" style="2" customWidth="1"/>
    <col min="7" max="7" width="8.375" style="2" customWidth="1"/>
    <col min="8" max="8" width="20.625" style="1" customWidth="1"/>
    <col min="9" max="10" width="8.125" style="2" customWidth="1"/>
    <col min="11" max="11" width="16.3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8" ht="12.75" thickBot="1">
      <c r="A1" s="34" t="s">
        <v>15</v>
      </c>
      <c r="B1" s="34"/>
      <c r="E1" s="2"/>
      <c r="H1" s="2"/>
    </row>
    <row r="2" spans="1:21" ht="22.5" customHeight="1" thickBot="1">
      <c r="A2" s="7" t="s">
        <v>34</v>
      </c>
      <c r="E2" s="2"/>
      <c r="H2" s="2"/>
      <c r="S2" s="242" t="s">
        <v>93</v>
      </c>
      <c r="T2" s="262"/>
      <c r="U2" s="243"/>
    </row>
    <row r="3" spans="5:8" ht="12.75" thickBot="1">
      <c r="E3" s="2"/>
      <c r="H3" s="2"/>
    </row>
    <row r="4" spans="1:21" s="1" customFormat="1" ht="19.5" customHeight="1">
      <c r="A4" s="246" t="s">
        <v>26</v>
      </c>
      <c r="B4" s="254" t="s">
        <v>63</v>
      </c>
      <c r="C4" s="249" t="s">
        <v>52</v>
      </c>
      <c r="D4" s="251" t="s">
        <v>17</v>
      </c>
      <c r="E4" s="259" t="s">
        <v>64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/>
      <c r="U4" s="269" t="s">
        <v>204</v>
      </c>
    </row>
    <row r="5" spans="1:21" s="1" customFormat="1" ht="19.5" customHeight="1">
      <c r="A5" s="247"/>
      <c r="B5" s="255"/>
      <c r="C5" s="250"/>
      <c r="D5" s="252"/>
      <c r="E5" s="28"/>
      <c r="F5" s="26"/>
      <c r="G5" s="29"/>
      <c r="H5" s="29"/>
      <c r="I5" s="29"/>
      <c r="J5" s="29"/>
      <c r="K5" s="29"/>
      <c r="L5" s="239" t="s">
        <v>60</v>
      </c>
      <c r="M5" s="240"/>
      <c r="N5" s="240"/>
      <c r="O5" s="240"/>
      <c r="P5" s="240"/>
      <c r="Q5" s="240"/>
      <c r="R5" s="240"/>
      <c r="S5" s="240"/>
      <c r="T5" s="263"/>
      <c r="U5" s="270"/>
    </row>
    <row r="6" spans="1:21" s="1" customFormat="1" ht="19.5" customHeight="1">
      <c r="A6" s="247"/>
      <c r="B6" s="255"/>
      <c r="C6" s="250"/>
      <c r="D6" s="252"/>
      <c r="E6" s="273" t="s">
        <v>32</v>
      </c>
      <c r="F6" s="23"/>
      <c r="G6" s="264" t="s">
        <v>31</v>
      </c>
      <c r="H6" s="264"/>
      <c r="I6" s="264"/>
      <c r="J6" s="265"/>
      <c r="K6" s="265"/>
      <c r="L6" s="266" t="s">
        <v>37</v>
      </c>
      <c r="M6" s="267"/>
      <c r="N6" s="268"/>
      <c r="O6" s="265" t="s">
        <v>38</v>
      </c>
      <c r="P6" s="267"/>
      <c r="Q6" s="268"/>
      <c r="R6" s="265" t="s">
        <v>39</v>
      </c>
      <c r="S6" s="267"/>
      <c r="T6" s="275"/>
      <c r="U6" s="271"/>
    </row>
    <row r="7" spans="1:21" ht="60" customHeight="1">
      <c r="A7" s="248"/>
      <c r="B7" s="256"/>
      <c r="C7" s="250"/>
      <c r="D7" s="253"/>
      <c r="E7" s="274"/>
      <c r="F7" s="24" t="s">
        <v>27</v>
      </c>
      <c r="G7" s="25" t="s">
        <v>28</v>
      </c>
      <c r="H7" s="25" t="s">
        <v>30</v>
      </c>
      <c r="I7" s="25" t="s">
        <v>29</v>
      </c>
      <c r="J7" s="27" t="s">
        <v>61</v>
      </c>
      <c r="K7" s="27" t="s">
        <v>205</v>
      </c>
      <c r="L7" s="163" t="s">
        <v>67</v>
      </c>
      <c r="M7" s="164" t="s">
        <v>206</v>
      </c>
      <c r="N7" s="165" t="s">
        <v>33</v>
      </c>
      <c r="O7" s="166" t="s">
        <v>67</v>
      </c>
      <c r="P7" s="164" t="s">
        <v>206</v>
      </c>
      <c r="Q7" s="167" t="s">
        <v>33</v>
      </c>
      <c r="R7" s="165" t="s">
        <v>67</v>
      </c>
      <c r="S7" s="164" t="s">
        <v>206</v>
      </c>
      <c r="T7" s="165" t="s">
        <v>33</v>
      </c>
      <c r="U7" s="272"/>
    </row>
    <row r="8" spans="1:21" ht="15" customHeight="1">
      <c r="A8" s="46">
        <v>5</v>
      </c>
      <c r="B8" s="47">
        <v>201</v>
      </c>
      <c r="C8" s="48" t="s">
        <v>93</v>
      </c>
      <c r="D8" s="49" t="s">
        <v>68</v>
      </c>
      <c r="E8" s="118"/>
      <c r="F8" s="53"/>
      <c r="G8" s="147"/>
      <c r="H8" s="115"/>
      <c r="I8" s="53"/>
      <c r="J8" s="50"/>
      <c r="K8" s="50"/>
      <c r="L8" s="146"/>
      <c r="M8" s="147"/>
      <c r="N8" s="147"/>
      <c r="O8" s="147"/>
      <c r="P8" s="147"/>
      <c r="Q8" s="147"/>
      <c r="R8" s="147"/>
      <c r="S8" s="147"/>
      <c r="T8" s="148"/>
      <c r="U8" s="153">
        <v>0</v>
      </c>
    </row>
    <row r="9" spans="1:21" ht="28.5" customHeight="1">
      <c r="A9" s="46">
        <v>5</v>
      </c>
      <c r="B9" s="47">
        <v>202</v>
      </c>
      <c r="C9" s="48" t="s">
        <v>93</v>
      </c>
      <c r="D9" s="49" t="s">
        <v>69</v>
      </c>
      <c r="E9" s="118" t="s">
        <v>184</v>
      </c>
      <c r="F9" s="53"/>
      <c r="G9" s="147" t="s">
        <v>185</v>
      </c>
      <c r="H9" s="115" t="s">
        <v>186</v>
      </c>
      <c r="I9" s="53"/>
      <c r="J9" s="50"/>
      <c r="K9" s="50"/>
      <c r="L9" s="146" t="s">
        <v>112</v>
      </c>
      <c r="M9" s="147"/>
      <c r="N9" s="147"/>
      <c r="O9" s="147" t="s">
        <v>112</v>
      </c>
      <c r="P9" s="147"/>
      <c r="Q9" s="147"/>
      <c r="R9" s="147"/>
      <c r="S9" s="147"/>
      <c r="T9" s="148"/>
      <c r="U9" s="153">
        <v>0</v>
      </c>
    </row>
    <row r="10" spans="1:21" ht="13.5" customHeight="1">
      <c r="A10" s="46">
        <v>5</v>
      </c>
      <c r="B10" s="47">
        <v>203</v>
      </c>
      <c r="C10" s="48" t="s">
        <v>93</v>
      </c>
      <c r="D10" s="50" t="s">
        <v>70</v>
      </c>
      <c r="E10" s="118"/>
      <c r="F10" s="53"/>
      <c r="G10" s="147"/>
      <c r="H10" s="115"/>
      <c r="I10" s="53"/>
      <c r="J10" s="50"/>
      <c r="K10" s="50"/>
      <c r="L10" s="146"/>
      <c r="M10" s="147"/>
      <c r="N10" s="147"/>
      <c r="O10" s="147"/>
      <c r="P10" s="147"/>
      <c r="Q10" s="147"/>
      <c r="R10" s="147"/>
      <c r="S10" s="147"/>
      <c r="T10" s="148"/>
      <c r="U10" s="154">
        <v>0</v>
      </c>
    </row>
    <row r="11" spans="1:21" ht="13.5" customHeight="1">
      <c r="A11" s="46">
        <v>5</v>
      </c>
      <c r="B11" s="47">
        <v>204</v>
      </c>
      <c r="C11" s="48" t="s">
        <v>93</v>
      </c>
      <c r="D11" s="50" t="s">
        <v>71</v>
      </c>
      <c r="E11" s="118"/>
      <c r="F11" s="53"/>
      <c r="G11" s="147"/>
      <c r="H11" s="115"/>
      <c r="I11" s="53"/>
      <c r="J11" s="50"/>
      <c r="K11" s="50"/>
      <c r="L11" s="146"/>
      <c r="M11" s="147"/>
      <c r="N11" s="147"/>
      <c r="O11" s="147"/>
      <c r="P11" s="147"/>
      <c r="Q11" s="147"/>
      <c r="R11" s="147"/>
      <c r="S11" s="147"/>
      <c r="T11" s="148"/>
      <c r="U11" s="154">
        <v>0</v>
      </c>
    </row>
    <row r="12" spans="1:21" ht="27.75" customHeight="1">
      <c r="A12" s="46">
        <v>5</v>
      </c>
      <c r="B12" s="47">
        <v>206</v>
      </c>
      <c r="C12" s="48" t="s">
        <v>93</v>
      </c>
      <c r="D12" s="50" t="s">
        <v>72</v>
      </c>
      <c r="E12" s="200" t="s">
        <v>168</v>
      </c>
      <c r="F12" s="201"/>
      <c r="G12" s="202" t="s">
        <v>169</v>
      </c>
      <c r="H12" s="203" t="s">
        <v>170</v>
      </c>
      <c r="I12" s="203" t="s">
        <v>226</v>
      </c>
      <c r="J12" s="204" t="s">
        <v>226</v>
      </c>
      <c r="K12" s="205"/>
      <c r="L12" s="146" t="s">
        <v>112</v>
      </c>
      <c r="M12" s="147"/>
      <c r="N12" s="147"/>
      <c r="O12" s="147" t="s">
        <v>112</v>
      </c>
      <c r="P12" s="147"/>
      <c r="Q12" s="147"/>
      <c r="R12" s="147"/>
      <c r="S12" s="147"/>
      <c r="T12" s="148"/>
      <c r="U12" s="154">
        <v>0</v>
      </c>
    </row>
    <row r="13" spans="1:21" ht="27.75" customHeight="1">
      <c r="A13" s="46">
        <v>5</v>
      </c>
      <c r="B13" s="47">
        <v>207</v>
      </c>
      <c r="C13" s="48" t="s">
        <v>93</v>
      </c>
      <c r="D13" s="50" t="s">
        <v>73</v>
      </c>
      <c r="E13" s="200" t="s">
        <v>162</v>
      </c>
      <c r="F13" s="201" t="s">
        <v>163</v>
      </c>
      <c r="G13" s="202" t="s">
        <v>164</v>
      </c>
      <c r="H13" s="203" t="s">
        <v>165</v>
      </c>
      <c r="I13" s="201"/>
      <c r="J13" s="205"/>
      <c r="K13" s="205"/>
      <c r="L13" s="146" t="s">
        <v>112</v>
      </c>
      <c r="M13" s="147"/>
      <c r="N13" s="147"/>
      <c r="O13" s="147" t="s">
        <v>112</v>
      </c>
      <c r="P13" s="147"/>
      <c r="Q13" s="147"/>
      <c r="R13" s="147"/>
      <c r="S13" s="147"/>
      <c r="T13" s="148"/>
      <c r="U13" s="154">
        <v>0</v>
      </c>
    </row>
    <row r="14" spans="1:21" ht="27.75" customHeight="1">
      <c r="A14" s="46">
        <v>5</v>
      </c>
      <c r="B14" s="47">
        <v>209</v>
      </c>
      <c r="C14" s="48" t="s">
        <v>93</v>
      </c>
      <c r="D14" s="50" t="s">
        <v>74</v>
      </c>
      <c r="E14" s="200" t="s">
        <v>119</v>
      </c>
      <c r="F14" s="203" t="s">
        <v>120</v>
      </c>
      <c r="G14" s="202" t="s">
        <v>121</v>
      </c>
      <c r="H14" s="203" t="s">
        <v>132</v>
      </c>
      <c r="I14" s="201"/>
      <c r="J14" s="205"/>
      <c r="K14" s="205"/>
      <c r="L14" s="146"/>
      <c r="M14" s="147" t="s">
        <v>112</v>
      </c>
      <c r="N14" s="147"/>
      <c r="O14" s="147"/>
      <c r="P14" s="147" t="s">
        <v>112</v>
      </c>
      <c r="Q14" s="147"/>
      <c r="R14" s="147"/>
      <c r="S14" s="147"/>
      <c r="T14" s="148"/>
      <c r="U14" s="154">
        <v>0</v>
      </c>
    </row>
    <row r="15" spans="1:21" ht="40.5" customHeight="1">
      <c r="A15" s="46">
        <v>5</v>
      </c>
      <c r="B15" s="47">
        <v>210</v>
      </c>
      <c r="C15" s="48" t="s">
        <v>93</v>
      </c>
      <c r="D15" s="50" t="s">
        <v>75</v>
      </c>
      <c r="E15" s="200" t="s">
        <v>129</v>
      </c>
      <c r="F15" s="201"/>
      <c r="G15" s="202" t="s">
        <v>130</v>
      </c>
      <c r="H15" s="203" t="s">
        <v>131</v>
      </c>
      <c r="I15" s="201"/>
      <c r="J15" s="205"/>
      <c r="K15" s="205"/>
      <c r="L15" s="146" t="s">
        <v>112</v>
      </c>
      <c r="M15" s="147"/>
      <c r="N15" s="147"/>
      <c r="O15" s="147"/>
      <c r="P15" s="147" t="s">
        <v>112</v>
      </c>
      <c r="Q15" s="147"/>
      <c r="R15" s="147"/>
      <c r="S15" s="147"/>
      <c r="T15" s="148"/>
      <c r="U15" s="154">
        <v>0</v>
      </c>
    </row>
    <row r="16" spans="1:21" ht="27.75" customHeight="1">
      <c r="A16" s="46">
        <v>5</v>
      </c>
      <c r="B16" s="47">
        <v>211</v>
      </c>
      <c r="C16" s="48" t="s">
        <v>93</v>
      </c>
      <c r="D16" s="50" t="s">
        <v>76</v>
      </c>
      <c r="E16" s="200" t="s">
        <v>153</v>
      </c>
      <c r="F16" s="201"/>
      <c r="G16" s="202" t="s">
        <v>228</v>
      </c>
      <c r="H16" s="203" t="s">
        <v>154</v>
      </c>
      <c r="I16" s="201"/>
      <c r="J16" s="205"/>
      <c r="K16" s="205"/>
      <c r="L16" s="146" t="s">
        <v>112</v>
      </c>
      <c r="M16" s="147"/>
      <c r="N16" s="147"/>
      <c r="O16" s="147" t="s">
        <v>112</v>
      </c>
      <c r="P16" s="147"/>
      <c r="Q16" s="147"/>
      <c r="R16" s="147"/>
      <c r="S16" s="147"/>
      <c r="T16" s="148"/>
      <c r="U16" s="154">
        <v>0</v>
      </c>
    </row>
    <row r="17" spans="1:21" ht="40.5" customHeight="1">
      <c r="A17" s="46">
        <v>5</v>
      </c>
      <c r="B17" s="47">
        <v>212</v>
      </c>
      <c r="C17" s="48" t="s">
        <v>93</v>
      </c>
      <c r="D17" s="50" t="s">
        <v>77</v>
      </c>
      <c r="E17" s="200" t="s">
        <v>223</v>
      </c>
      <c r="F17" s="201"/>
      <c r="G17" s="202" t="s">
        <v>150</v>
      </c>
      <c r="H17" s="203" t="s">
        <v>151</v>
      </c>
      <c r="I17" s="201"/>
      <c r="J17" s="205"/>
      <c r="K17" s="205"/>
      <c r="L17" s="146" t="s">
        <v>112</v>
      </c>
      <c r="M17" s="147"/>
      <c r="N17" s="147"/>
      <c r="O17" s="147" t="s">
        <v>112</v>
      </c>
      <c r="P17" s="147"/>
      <c r="Q17" s="147"/>
      <c r="R17" s="147"/>
      <c r="S17" s="147"/>
      <c r="T17" s="148"/>
      <c r="U17" s="154">
        <v>0</v>
      </c>
    </row>
    <row r="18" spans="1:21" ht="27.75" customHeight="1">
      <c r="A18" s="46">
        <v>5</v>
      </c>
      <c r="B18" s="47">
        <v>213</v>
      </c>
      <c r="C18" s="48" t="s">
        <v>93</v>
      </c>
      <c r="D18" s="50" t="s">
        <v>78</v>
      </c>
      <c r="E18" s="118" t="s">
        <v>111</v>
      </c>
      <c r="F18" s="115" t="s">
        <v>109</v>
      </c>
      <c r="G18" s="147" t="s">
        <v>110</v>
      </c>
      <c r="H18" s="115" t="s">
        <v>133</v>
      </c>
      <c r="I18" s="53"/>
      <c r="J18" s="50"/>
      <c r="K18" s="50"/>
      <c r="L18" s="146" t="s">
        <v>112</v>
      </c>
      <c r="M18" s="147"/>
      <c r="N18" s="147" t="s">
        <v>112</v>
      </c>
      <c r="O18" s="147"/>
      <c r="P18" s="147"/>
      <c r="Q18" s="147"/>
      <c r="R18" s="147"/>
      <c r="S18" s="147"/>
      <c r="T18" s="148"/>
      <c r="U18" s="154">
        <v>0</v>
      </c>
    </row>
    <row r="19" spans="1:21" ht="13.5" customHeight="1">
      <c r="A19" s="46">
        <v>5</v>
      </c>
      <c r="B19" s="47">
        <v>214</v>
      </c>
      <c r="C19" s="48" t="s">
        <v>93</v>
      </c>
      <c r="D19" s="50" t="s">
        <v>79</v>
      </c>
      <c r="E19" s="118"/>
      <c r="F19" s="53"/>
      <c r="G19" s="147"/>
      <c r="H19" s="115"/>
      <c r="I19" s="53"/>
      <c r="J19" s="50"/>
      <c r="K19" s="50"/>
      <c r="L19" s="146"/>
      <c r="M19" s="147"/>
      <c r="N19" s="147"/>
      <c r="O19" s="147"/>
      <c r="P19" s="147"/>
      <c r="Q19" s="147"/>
      <c r="R19" s="147"/>
      <c r="S19" s="147"/>
      <c r="T19" s="148"/>
      <c r="U19" s="154">
        <v>0</v>
      </c>
    </row>
    <row r="20" spans="1:21" ht="28.5" customHeight="1">
      <c r="A20" s="46">
        <v>5</v>
      </c>
      <c r="B20" s="47">
        <v>215</v>
      </c>
      <c r="C20" s="48" t="s">
        <v>93</v>
      </c>
      <c r="D20" s="50" t="s">
        <v>80</v>
      </c>
      <c r="E20" s="118" t="s">
        <v>124</v>
      </c>
      <c r="F20" s="53"/>
      <c r="G20" s="147" t="s">
        <v>125</v>
      </c>
      <c r="H20" s="115" t="s">
        <v>134</v>
      </c>
      <c r="I20" s="53"/>
      <c r="J20" s="50"/>
      <c r="K20" s="50"/>
      <c r="L20" s="146"/>
      <c r="M20" s="147" t="s">
        <v>112</v>
      </c>
      <c r="N20" s="147"/>
      <c r="O20" s="147" t="s">
        <v>112</v>
      </c>
      <c r="P20" s="147"/>
      <c r="Q20" s="147"/>
      <c r="R20" s="147"/>
      <c r="S20" s="147"/>
      <c r="T20" s="148"/>
      <c r="U20" s="154">
        <v>0</v>
      </c>
    </row>
    <row r="21" spans="1:21" ht="14.25" customHeight="1">
      <c r="A21" s="46">
        <v>5</v>
      </c>
      <c r="B21" s="47">
        <v>303</v>
      </c>
      <c r="C21" s="48" t="s">
        <v>93</v>
      </c>
      <c r="D21" s="50" t="s">
        <v>81</v>
      </c>
      <c r="E21" s="118"/>
      <c r="F21" s="53"/>
      <c r="G21" s="147"/>
      <c r="H21" s="115"/>
      <c r="I21" s="53"/>
      <c r="J21" s="50"/>
      <c r="K21" s="50"/>
      <c r="L21" s="146"/>
      <c r="M21" s="147"/>
      <c r="N21" s="147"/>
      <c r="O21" s="147"/>
      <c r="P21" s="147"/>
      <c r="Q21" s="147"/>
      <c r="R21" s="147"/>
      <c r="S21" s="147"/>
      <c r="T21" s="148"/>
      <c r="U21" s="154">
        <v>0</v>
      </c>
    </row>
    <row r="22" spans="1:21" ht="14.25" customHeight="1">
      <c r="A22" s="46">
        <v>5</v>
      </c>
      <c r="B22" s="47">
        <v>327</v>
      </c>
      <c r="C22" s="48" t="s">
        <v>93</v>
      </c>
      <c r="D22" s="50" t="s">
        <v>82</v>
      </c>
      <c r="E22" s="118"/>
      <c r="F22" s="53"/>
      <c r="G22" s="147"/>
      <c r="H22" s="115"/>
      <c r="I22" s="53"/>
      <c r="J22" s="50"/>
      <c r="K22" s="50"/>
      <c r="L22" s="146"/>
      <c r="M22" s="147"/>
      <c r="N22" s="147"/>
      <c r="O22" s="147"/>
      <c r="P22" s="147"/>
      <c r="Q22" s="147"/>
      <c r="R22" s="147"/>
      <c r="S22" s="147"/>
      <c r="T22" s="148"/>
      <c r="U22" s="154">
        <v>0</v>
      </c>
    </row>
    <row r="23" spans="1:21" ht="14.25" customHeight="1">
      <c r="A23" s="46">
        <v>5</v>
      </c>
      <c r="B23" s="47">
        <v>346</v>
      </c>
      <c r="C23" s="48" t="s">
        <v>93</v>
      </c>
      <c r="D23" s="50" t="s">
        <v>83</v>
      </c>
      <c r="E23" s="118"/>
      <c r="F23" s="53"/>
      <c r="G23" s="147"/>
      <c r="H23" s="115"/>
      <c r="I23" s="53"/>
      <c r="J23" s="50"/>
      <c r="K23" s="50"/>
      <c r="L23" s="146"/>
      <c r="M23" s="147"/>
      <c r="N23" s="147"/>
      <c r="O23" s="147"/>
      <c r="P23" s="147"/>
      <c r="Q23" s="147"/>
      <c r="R23" s="147"/>
      <c r="S23" s="147"/>
      <c r="T23" s="148"/>
      <c r="U23" s="154">
        <v>0</v>
      </c>
    </row>
    <row r="24" spans="1:21" ht="14.25" customHeight="1">
      <c r="A24" s="46">
        <v>5</v>
      </c>
      <c r="B24" s="47">
        <v>348</v>
      </c>
      <c r="C24" s="48" t="s">
        <v>93</v>
      </c>
      <c r="D24" s="50" t="s">
        <v>84</v>
      </c>
      <c r="E24" s="118"/>
      <c r="F24" s="53"/>
      <c r="G24" s="147"/>
      <c r="H24" s="115"/>
      <c r="I24" s="53"/>
      <c r="J24" s="50"/>
      <c r="K24" s="50"/>
      <c r="L24" s="146"/>
      <c r="M24" s="147"/>
      <c r="N24" s="147"/>
      <c r="O24" s="147"/>
      <c r="P24" s="147"/>
      <c r="Q24" s="147"/>
      <c r="R24" s="147"/>
      <c r="S24" s="147"/>
      <c r="T24" s="148"/>
      <c r="U24" s="154">
        <v>0</v>
      </c>
    </row>
    <row r="25" spans="1:21" ht="14.25" customHeight="1">
      <c r="A25" s="46">
        <v>5</v>
      </c>
      <c r="B25" s="47">
        <v>349</v>
      </c>
      <c r="C25" s="48" t="s">
        <v>93</v>
      </c>
      <c r="D25" s="50" t="s">
        <v>85</v>
      </c>
      <c r="E25" s="118"/>
      <c r="F25" s="53"/>
      <c r="G25" s="147"/>
      <c r="H25" s="115"/>
      <c r="I25" s="53"/>
      <c r="J25" s="50"/>
      <c r="K25" s="50"/>
      <c r="L25" s="146"/>
      <c r="M25" s="147"/>
      <c r="N25" s="147"/>
      <c r="O25" s="147"/>
      <c r="P25" s="147"/>
      <c r="Q25" s="147"/>
      <c r="R25" s="147"/>
      <c r="S25" s="147"/>
      <c r="T25" s="148"/>
      <c r="U25" s="154">
        <v>1</v>
      </c>
    </row>
    <row r="26" spans="1:21" ht="14.25" customHeight="1">
      <c r="A26" s="46">
        <v>5</v>
      </c>
      <c r="B26" s="47">
        <v>361</v>
      </c>
      <c r="C26" s="48" t="s">
        <v>93</v>
      </c>
      <c r="D26" s="50" t="s">
        <v>86</v>
      </c>
      <c r="E26" s="118"/>
      <c r="F26" s="53"/>
      <c r="G26" s="147"/>
      <c r="H26" s="115"/>
      <c r="I26" s="53"/>
      <c r="J26" s="50"/>
      <c r="K26" s="50"/>
      <c r="L26" s="146"/>
      <c r="M26" s="147"/>
      <c r="N26" s="147"/>
      <c r="O26" s="147"/>
      <c r="P26" s="147"/>
      <c r="Q26" s="147"/>
      <c r="R26" s="147"/>
      <c r="S26" s="147"/>
      <c r="T26" s="148"/>
      <c r="U26" s="154">
        <v>0</v>
      </c>
    </row>
    <row r="27" spans="1:21" ht="14.25" customHeight="1">
      <c r="A27" s="46">
        <v>5</v>
      </c>
      <c r="B27" s="47">
        <v>363</v>
      </c>
      <c r="C27" s="48" t="s">
        <v>93</v>
      </c>
      <c r="D27" s="50" t="s">
        <v>87</v>
      </c>
      <c r="E27" s="118"/>
      <c r="F27" s="53"/>
      <c r="G27" s="147"/>
      <c r="H27" s="115"/>
      <c r="I27" s="53"/>
      <c r="J27" s="50"/>
      <c r="K27" s="50"/>
      <c r="L27" s="146"/>
      <c r="M27" s="147"/>
      <c r="N27" s="147"/>
      <c r="O27" s="147"/>
      <c r="P27" s="147"/>
      <c r="Q27" s="147"/>
      <c r="R27" s="147"/>
      <c r="S27" s="147"/>
      <c r="T27" s="148"/>
      <c r="U27" s="154">
        <v>0</v>
      </c>
    </row>
    <row r="28" spans="1:21" ht="14.25" customHeight="1">
      <c r="A28" s="46">
        <v>5</v>
      </c>
      <c r="B28" s="47">
        <v>366</v>
      </c>
      <c r="C28" s="48" t="s">
        <v>93</v>
      </c>
      <c r="D28" s="50" t="s">
        <v>88</v>
      </c>
      <c r="E28" s="118"/>
      <c r="F28" s="53"/>
      <c r="G28" s="147"/>
      <c r="H28" s="115"/>
      <c r="I28" s="53"/>
      <c r="J28" s="50"/>
      <c r="K28" s="50"/>
      <c r="L28" s="146"/>
      <c r="M28" s="147"/>
      <c r="N28" s="147"/>
      <c r="O28" s="147"/>
      <c r="P28" s="147"/>
      <c r="Q28" s="147"/>
      <c r="R28" s="147"/>
      <c r="S28" s="147"/>
      <c r="T28" s="148"/>
      <c r="U28" s="154">
        <v>0</v>
      </c>
    </row>
    <row r="29" spans="1:21" ht="27.75" customHeight="1">
      <c r="A29" s="46">
        <v>5</v>
      </c>
      <c r="B29" s="47">
        <v>368</v>
      </c>
      <c r="C29" s="48" t="s">
        <v>93</v>
      </c>
      <c r="D29" s="50" t="s">
        <v>89</v>
      </c>
      <c r="E29" s="118" t="s">
        <v>195</v>
      </c>
      <c r="F29" s="53" t="s">
        <v>196</v>
      </c>
      <c r="G29" s="147" t="s">
        <v>197</v>
      </c>
      <c r="H29" s="115" t="s">
        <v>198</v>
      </c>
      <c r="I29" s="53"/>
      <c r="J29" s="50"/>
      <c r="K29" s="50"/>
      <c r="L29" s="146" t="s">
        <v>112</v>
      </c>
      <c r="M29" s="147"/>
      <c r="N29" s="147"/>
      <c r="O29" s="147" t="s">
        <v>112</v>
      </c>
      <c r="P29" s="147"/>
      <c r="Q29" s="147"/>
      <c r="R29" s="147"/>
      <c r="S29" s="147"/>
      <c r="T29" s="148"/>
      <c r="U29" s="154">
        <v>0</v>
      </c>
    </row>
    <row r="30" spans="1:21" ht="14.25" customHeight="1">
      <c r="A30" s="46">
        <v>5</v>
      </c>
      <c r="B30" s="47">
        <v>434</v>
      </c>
      <c r="C30" s="48" t="s">
        <v>93</v>
      </c>
      <c r="D30" s="50" t="s">
        <v>90</v>
      </c>
      <c r="E30" s="118"/>
      <c r="F30" s="53"/>
      <c r="G30" s="147"/>
      <c r="H30" s="115"/>
      <c r="I30" s="53"/>
      <c r="J30" s="50"/>
      <c r="K30" s="50"/>
      <c r="L30" s="146"/>
      <c r="M30" s="147"/>
      <c r="N30" s="147"/>
      <c r="O30" s="147"/>
      <c r="P30" s="147"/>
      <c r="Q30" s="147"/>
      <c r="R30" s="147"/>
      <c r="S30" s="147"/>
      <c r="T30" s="148"/>
      <c r="U30" s="154">
        <v>0</v>
      </c>
    </row>
    <row r="31" spans="1:21" ht="14.25" customHeight="1">
      <c r="A31" s="46">
        <v>5</v>
      </c>
      <c r="B31" s="47">
        <v>463</v>
      </c>
      <c r="C31" s="48" t="s">
        <v>93</v>
      </c>
      <c r="D31" s="50" t="s">
        <v>91</v>
      </c>
      <c r="E31" s="118"/>
      <c r="F31" s="53"/>
      <c r="G31" s="147"/>
      <c r="H31" s="115"/>
      <c r="I31" s="53"/>
      <c r="J31" s="50"/>
      <c r="K31" s="50"/>
      <c r="L31" s="146"/>
      <c r="M31" s="147"/>
      <c r="N31" s="147"/>
      <c r="O31" s="147"/>
      <c r="P31" s="147"/>
      <c r="Q31" s="147"/>
      <c r="R31" s="147"/>
      <c r="S31" s="147"/>
      <c r="T31" s="148"/>
      <c r="U31" s="154">
        <v>0</v>
      </c>
    </row>
    <row r="32" spans="1:21" ht="14.25" customHeight="1" thickBot="1">
      <c r="A32" s="46">
        <v>5</v>
      </c>
      <c r="B32" s="47">
        <v>464</v>
      </c>
      <c r="C32" s="48" t="s">
        <v>93</v>
      </c>
      <c r="D32" s="50" t="s">
        <v>92</v>
      </c>
      <c r="E32" s="119"/>
      <c r="F32" s="56"/>
      <c r="G32" s="152"/>
      <c r="H32" s="116"/>
      <c r="I32" s="56"/>
      <c r="J32" s="57"/>
      <c r="K32" s="181"/>
      <c r="L32" s="149"/>
      <c r="M32" s="150"/>
      <c r="N32" s="150"/>
      <c r="O32" s="150"/>
      <c r="P32" s="150"/>
      <c r="Q32" s="150"/>
      <c r="R32" s="150"/>
      <c r="S32" s="150"/>
      <c r="T32" s="151"/>
      <c r="U32" s="155">
        <v>0</v>
      </c>
    </row>
    <row r="33" spans="1:21" ht="15" customHeight="1" thickBot="1">
      <c r="A33" s="40"/>
      <c r="B33" s="41"/>
      <c r="C33" s="244" t="s">
        <v>4</v>
      </c>
      <c r="D33" s="244"/>
      <c r="E33" s="120">
        <f>COUNTA(E8:E32)</f>
        <v>10</v>
      </c>
      <c r="F33" s="58"/>
      <c r="G33" s="58"/>
      <c r="H33" s="117"/>
      <c r="I33" s="58"/>
      <c r="J33" s="59"/>
      <c r="K33" s="59"/>
      <c r="L33" s="61">
        <f aca="true" t="shared" si="0" ref="L33:T33">COUNTA(L8:L32)</f>
        <v>8</v>
      </c>
      <c r="M33" s="62">
        <f t="shared" si="0"/>
        <v>2</v>
      </c>
      <c r="N33" s="62">
        <f t="shared" si="0"/>
        <v>1</v>
      </c>
      <c r="O33" s="62">
        <f t="shared" si="0"/>
        <v>7</v>
      </c>
      <c r="P33" s="62">
        <f t="shared" si="0"/>
        <v>2</v>
      </c>
      <c r="Q33" s="62">
        <f t="shared" si="0"/>
        <v>0</v>
      </c>
      <c r="R33" s="62">
        <f t="shared" si="0"/>
        <v>0</v>
      </c>
      <c r="S33" s="62">
        <f t="shared" si="0"/>
        <v>0</v>
      </c>
      <c r="T33" s="63">
        <f t="shared" si="0"/>
        <v>0</v>
      </c>
      <c r="U33" s="60">
        <f>SUM(U8:U32)</f>
        <v>1</v>
      </c>
    </row>
    <row r="34" spans="1:21" s="9" customFormat="1" ht="15" customHeight="1">
      <c r="A34" s="156"/>
      <c r="B34" s="156"/>
      <c r="C34" s="157"/>
      <c r="D34" s="157"/>
      <c r="E34" s="158"/>
      <c r="F34" s="159"/>
      <c r="G34" s="159"/>
      <c r="H34" s="160"/>
      <c r="I34" s="159"/>
      <c r="J34" s="159"/>
      <c r="K34" s="159"/>
      <c r="L34" s="161"/>
      <c r="M34" s="161"/>
      <c r="N34" s="161"/>
      <c r="O34" s="161"/>
      <c r="P34" s="161"/>
      <c r="Q34" s="161"/>
      <c r="R34" s="161"/>
      <c r="S34" s="161"/>
      <c r="T34" s="161"/>
      <c r="U34" s="161"/>
    </row>
    <row r="36" spans="1:4" ht="12">
      <c r="A36" s="8"/>
      <c r="D36" s="6"/>
    </row>
    <row r="37" ht="12">
      <c r="D37" s="6"/>
    </row>
  </sheetData>
  <mergeCells count="14">
    <mergeCell ref="C33:D33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5" width="10.625" style="2" customWidth="1"/>
    <col min="6" max="6" width="37.625" style="2" customWidth="1"/>
    <col min="7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7" t="s">
        <v>41</v>
      </c>
      <c r="E2" s="14"/>
      <c r="Q2" s="242" t="s">
        <v>93</v>
      </c>
      <c r="R2" s="262"/>
      <c r="S2" s="243"/>
    </row>
    <row r="3" ht="12.75" thickBot="1"/>
    <row r="4" spans="1:19" s="1" customFormat="1" ht="19.5" customHeight="1">
      <c r="A4" s="246" t="s">
        <v>26</v>
      </c>
      <c r="B4" s="254" t="s">
        <v>63</v>
      </c>
      <c r="C4" s="276" t="s">
        <v>52</v>
      </c>
      <c r="D4" s="251" t="s">
        <v>17</v>
      </c>
      <c r="E4" s="285" t="s">
        <v>35</v>
      </c>
      <c r="F4" s="286"/>
      <c r="G4" s="286"/>
      <c r="H4" s="287"/>
      <c r="I4" s="300" t="s">
        <v>40</v>
      </c>
      <c r="J4" s="301"/>
      <c r="K4" s="301"/>
      <c r="L4" s="301"/>
      <c r="M4" s="301"/>
      <c r="N4" s="301"/>
      <c r="O4" s="301"/>
      <c r="P4" s="301"/>
      <c r="Q4" s="301"/>
      <c r="R4" s="301"/>
      <c r="S4" s="302"/>
    </row>
    <row r="5" spans="1:19" s="34" customFormat="1" ht="19.5" customHeight="1">
      <c r="A5" s="247"/>
      <c r="B5" s="255"/>
      <c r="C5" s="277"/>
      <c r="D5" s="257"/>
      <c r="E5" s="291" t="s">
        <v>51</v>
      </c>
      <c r="F5" s="294" t="s">
        <v>5</v>
      </c>
      <c r="G5" s="297" t="s">
        <v>6</v>
      </c>
      <c r="H5" s="288" t="s">
        <v>7</v>
      </c>
      <c r="I5" s="291" t="s">
        <v>20</v>
      </c>
      <c r="J5" s="281" t="s">
        <v>22</v>
      </c>
      <c r="K5" s="39" t="s">
        <v>207</v>
      </c>
      <c r="L5" s="168"/>
      <c r="M5" s="284" t="s">
        <v>24</v>
      </c>
      <c r="N5" s="284" t="s">
        <v>50</v>
      </c>
      <c r="O5" s="39" t="s">
        <v>208</v>
      </c>
      <c r="P5" s="168"/>
      <c r="Q5" s="281" t="s">
        <v>23</v>
      </c>
      <c r="R5" s="39" t="s">
        <v>207</v>
      </c>
      <c r="S5" s="169"/>
    </row>
    <row r="6" spans="1:19" s="1" customFormat="1" ht="60" customHeight="1">
      <c r="A6" s="247"/>
      <c r="B6" s="255"/>
      <c r="C6" s="277"/>
      <c r="D6" s="257"/>
      <c r="E6" s="292"/>
      <c r="F6" s="295"/>
      <c r="G6" s="298"/>
      <c r="H6" s="289"/>
      <c r="I6" s="292"/>
      <c r="J6" s="282"/>
      <c r="K6" s="279" t="s">
        <v>209</v>
      </c>
      <c r="L6" s="170" t="s">
        <v>210</v>
      </c>
      <c r="M6" s="227"/>
      <c r="N6" s="227"/>
      <c r="O6" s="279" t="s">
        <v>211</v>
      </c>
      <c r="P6" s="170" t="s">
        <v>210</v>
      </c>
      <c r="Q6" s="282"/>
      <c r="R6" s="279" t="s">
        <v>212</v>
      </c>
      <c r="S6" s="171" t="s">
        <v>210</v>
      </c>
    </row>
    <row r="7" spans="1:19" ht="19.5" customHeight="1">
      <c r="A7" s="248"/>
      <c r="B7" s="256"/>
      <c r="C7" s="278"/>
      <c r="D7" s="258"/>
      <c r="E7" s="293"/>
      <c r="F7" s="296"/>
      <c r="G7" s="299"/>
      <c r="H7" s="290"/>
      <c r="I7" s="293"/>
      <c r="J7" s="283"/>
      <c r="K7" s="280"/>
      <c r="L7" s="172" t="s">
        <v>213</v>
      </c>
      <c r="M7" s="241"/>
      <c r="N7" s="241"/>
      <c r="O7" s="280"/>
      <c r="P7" s="172" t="s">
        <v>213</v>
      </c>
      <c r="Q7" s="283"/>
      <c r="R7" s="280"/>
      <c r="S7" s="162" t="s">
        <v>213</v>
      </c>
    </row>
    <row r="8" spans="1:19" ht="12.75" customHeight="1">
      <c r="A8" s="46">
        <v>5</v>
      </c>
      <c r="B8" s="47">
        <v>201</v>
      </c>
      <c r="C8" s="48" t="s">
        <v>93</v>
      </c>
      <c r="D8" s="49" t="s">
        <v>68</v>
      </c>
      <c r="E8" s="182"/>
      <c r="F8" s="53"/>
      <c r="G8" s="183"/>
      <c r="H8" s="184"/>
      <c r="I8" s="185">
        <v>1</v>
      </c>
      <c r="J8" s="186">
        <v>2</v>
      </c>
      <c r="K8" s="186">
        <v>0</v>
      </c>
      <c r="L8" s="71">
        <f aca="true" t="shared" si="0" ref="L8:L32">IF(J8=""," ",ROUND(K8/J8*100,1))</f>
        <v>0</v>
      </c>
      <c r="M8" s="187"/>
      <c r="N8" s="188"/>
      <c r="O8" s="186"/>
      <c r="P8" s="71" t="str">
        <f>IF(N8=""," ",ROUND(O8/N8*100,1))</f>
        <v> </v>
      </c>
      <c r="Q8" s="197">
        <v>1018</v>
      </c>
      <c r="R8" s="136">
        <v>21</v>
      </c>
      <c r="S8" s="73">
        <f>IF(Q8=""," ",ROUND(R8/Q8*100,1))</f>
        <v>2.1</v>
      </c>
    </row>
    <row r="9" spans="1:19" ht="12.75" customHeight="1">
      <c r="A9" s="46">
        <v>5</v>
      </c>
      <c r="B9" s="47">
        <v>202</v>
      </c>
      <c r="C9" s="48" t="s">
        <v>93</v>
      </c>
      <c r="D9" s="49" t="s">
        <v>69</v>
      </c>
      <c r="E9" s="182"/>
      <c r="F9" s="201"/>
      <c r="G9" s="206"/>
      <c r="H9" s="207"/>
      <c r="I9" s="208">
        <v>1</v>
      </c>
      <c r="J9" s="209">
        <v>1</v>
      </c>
      <c r="K9" s="209">
        <v>0</v>
      </c>
      <c r="L9" s="71">
        <f t="shared" si="0"/>
        <v>0</v>
      </c>
      <c r="M9" s="187"/>
      <c r="N9" s="188"/>
      <c r="O9" s="186"/>
      <c r="P9" s="71" t="str">
        <f aca="true" t="shared" si="1" ref="P9:P30">IF(N9=""," ",ROUND(O9/N9*100,1))</f>
        <v> </v>
      </c>
      <c r="Q9" s="196">
        <v>347</v>
      </c>
      <c r="R9" s="136">
        <v>3</v>
      </c>
      <c r="S9" s="73">
        <f aca="true" t="shared" si="2" ref="S9:S32">IF(Q9=""," ",ROUND(R9/Q9*100,1))</f>
        <v>0.9</v>
      </c>
    </row>
    <row r="10" spans="1:19" ht="12.75" customHeight="1">
      <c r="A10" s="46">
        <v>5</v>
      </c>
      <c r="B10" s="47">
        <v>203</v>
      </c>
      <c r="C10" s="48" t="s">
        <v>93</v>
      </c>
      <c r="D10" s="50" t="s">
        <v>70</v>
      </c>
      <c r="E10" s="182">
        <v>39725</v>
      </c>
      <c r="F10" s="201" t="s">
        <v>225</v>
      </c>
      <c r="G10" s="206">
        <v>1</v>
      </c>
      <c r="H10" s="207">
        <v>1</v>
      </c>
      <c r="I10" s="208">
        <v>1</v>
      </c>
      <c r="J10" s="209">
        <v>2</v>
      </c>
      <c r="K10" s="209">
        <v>1</v>
      </c>
      <c r="L10" s="71">
        <f t="shared" si="0"/>
        <v>50</v>
      </c>
      <c r="M10" s="187"/>
      <c r="N10" s="188"/>
      <c r="O10" s="186"/>
      <c r="P10" s="71" t="str">
        <f t="shared" si="1"/>
        <v> </v>
      </c>
      <c r="Q10" s="210"/>
      <c r="R10" s="211"/>
      <c r="S10" s="73"/>
    </row>
    <row r="11" spans="1:19" ht="12.75" customHeight="1">
      <c r="A11" s="46">
        <v>5</v>
      </c>
      <c r="B11" s="47">
        <v>204</v>
      </c>
      <c r="C11" s="48" t="s">
        <v>93</v>
      </c>
      <c r="D11" s="50" t="s">
        <v>71</v>
      </c>
      <c r="E11" s="146"/>
      <c r="F11" s="201"/>
      <c r="G11" s="206"/>
      <c r="H11" s="207"/>
      <c r="I11" s="208">
        <v>1</v>
      </c>
      <c r="J11" s="209">
        <v>2</v>
      </c>
      <c r="K11" s="209">
        <v>0</v>
      </c>
      <c r="L11" s="71">
        <f t="shared" si="0"/>
        <v>0</v>
      </c>
      <c r="M11" s="187"/>
      <c r="N11" s="188"/>
      <c r="O11" s="186"/>
      <c r="P11" s="71" t="str">
        <f t="shared" si="1"/>
        <v> </v>
      </c>
      <c r="Q11" s="210">
        <v>359</v>
      </c>
      <c r="R11" s="211">
        <v>2</v>
      </c>
      <c r="S11" s="73">
        <f t="shared" si="2"/>
        <v>0.6</v>
      </c>
    </row>
    <row r="12" spans="1:19" ht="12.75" customHeight="1">
      <c r="A12" s="46">
        <v>5</v>
      </c>
      <c r="B12" s="47">
        <v>206</v>
      </c>
      <c r="C12" s="48" t="s">
        <v>93</v>
      </c>
      <c r="D12" s="50" t="s">
        <v>72</v>
      </c>
      <c r="E12" s="146"/>
      <c r="F12" s="201"/>
      <c r="G12" s="206"/>
      <c r="H12" s="207"/>
      <c r="I12" s="208">
        <v>1</v>
      </c>
      <c r="J12" s="209">
        <v>1</v>
      </c>
      <c r="K12" s="209">
        <v>0</v>
      </c>
      <c r="L12" s="71">
        <f t="shared" si="0"/>
        <v>0</v>
      </c>
      <c r="M12" s="187"/>
      <c r="N12" s="188"/>
      <c r="O12" s="186"/>
      <c r="P12" s="71" t="str">
        <f t="shared" si="1"/>
        <v> </v>
      </c>
      <c r="Q12" s="210">
        <v>148</v>
      </c>
      <c r="R12" s="211">
        <v>0</v>
      </c>
      <c r="S12" s="73">
        <f t="shared" si="2"/>
        <v>0</v>
      </c>
    </row>
    <row r="13" spans="1:19" ht="12.75" customHeight="1">
      <c r="A13" s="46">
        <v>5</v>
      </c>
      <c r="B13" s="47">
        <v>207</v>
      </c>
      <c r="C13" s="48" t="s">
        <v>93</v>
      </c>
      <c r="D13" s="50" t="s">
        <v>73</v>
      </c>
      <c r="E13" s="146"/>
      <c r="F13" s="201"/>
      <c r="G13" s="206"/>
      <c r="H13" s="207"/>
      <c r="I13" s="208">
        <v>1</v>
      </c>
      <c r="J13" s="209">
        <v>1</v>
      </c>
      <c r="K13" s="209"/>
      <c r="L13" s="71">
        <f t="shared" si="0"/>
        <v>0</v>
      </c>
      <c r="M13" s="187"/>
      <c r="N13" s="188"/>
      <c r="O13" s="186"/>
      <c r="P13" s="71" t="str">
        <f t="shared" si="1"/>
        <v> </v>
      </c>
      <c r="Q13" s="210">
        <v>406</v>
      </c>
      <c r="R13" s="211">
        <v>15</v>
      </c>
      <c r="S13" s="73">
        <f t="shared" si="2"/>
        <v>3.7</v>
      </c>
    </row>
    <row r="14" spans="1:19" ht="12.75" customHeight="1">
      <c r="A14" s="46">
        <v>5</v>
      </c>
      <c r="B14" s="47">
        <v>209</v>
      </c>
      <c r="C14" s="48" t="s">
        <v>93</v>
      </c>
      <c r="D14" s="50" t="s">
        <v>74</v>
      </c>
      <c r="E14" s="146"/>
      <c r="F14" s="201"/>
      <c r="G14" s="206"/>
      <c r="H14" s="207"/>
      <c r="I14" s="208">
        <v>1</v>
      </c>
      <c r="J14" s="209">
        <v>1</v>
      </c>
      <c r="K14" s="209">
        <v>0</v>
      </c>
      <c r="L14" s="71">
        <f t="shared" si="0"/>
        <v>0</v>
      </c>
      <c r="M14" s="187"/>
      <c r="N14" s="188"/>
      <c r="O14" s="186"/>
      <c r="P14" s="71" t="str">
        <f t="shared" si="1"/>
        <v> </v>
      </c>
      <c r="Q14" s="210">
        <v>192</v>
      </c>
      <c r="R14" s="211">
        <v>1</v>
      </c>
      <c r="S14" s="73">
        <f t="shared" si="2"/>
        <v>0.5</v>
      </c>
    </row>
    <row r="15" spans="1:19" ht="12.75" customHeight="1">
      <c r="A15" s="46">
        <v>5</v>
      </c>
      <c r="B15" s="47">
        <v>210</v>
      </c>
      <c r="C15" s="48" t="s">
        <v>93</v>
      </c>
      <c r="D15" s="50" t="s">
        <v>75</v>
      </c>
      <c r="E15" s="182">
        <v>39904</v>
      </c>
      <c r="F15" s="201" t="s">
        <v>135</v>
      </c>
      <c r="G15" s="206">
        <v>1</v>
      </c>
      <c r="H15" s="207">
        <v>0</v>
      </c>
      <c r="I15" s="208">
        <v>1</v>
      </c>
      <c r="J15" s="209">
        <v>1</v>
      </c>
      <c r="K15" s="209">
        <v>0</v>
      </c>
      <c r="L15" s="71">
        <f t="shared" si="0"/>
        <v>0</v>
      </c>
      <c r="M15" s="187"/>
      <c r="N15" s="188"/>
      <c r="O15" s="186"/>
      <c r="P15" s="71" t="str">
        <f t="shared" si="1"/>
        <v> </v>
      </c>
      <c r="Q15" s="196">
        <v>481</v>
      </c>
      <c r="R15" s="136">
        <v>4</v>
      </c>
      <c r="S15" s="73">
        <f t="shared" si="2"/>
        <v>0.8</v>
      </c>
    </row>
    <row r="16" spans="1:19" ht="12.75" customHeight="1">
      <c r="A16" s="46">
        <v>5</v>
      </c>
      <c r="B16" s="47">
        <v>211</v>
      </c>
      <c r="C16" s="48" t="s">
        <v>93</v>
      </c>
      <c r="D16" s="50" t="s">
        <v>76</v>
      </c>
      <c r="E16" s="182">
        <v>38891</v>
      </c>
      <c r="F16" s="201" t="s">
        <v>114</v>
      </c>
      <c r="G16" s="206">
        <v>2</v>
      </c>
      <c r="H16" s="207">
        <v>1</v>
      </c>
      <c r="I16" s="208">
        <v>1</v>
      </c>
      <c r="J16" s="209">
        <v>1</v>
      </c>
      <c r="K16" s="209">
        <v>0</v>
      </c>
      <c r="L16" s="71">
        <f t="shared" si="0"/>
        <v>0</v>
      </c>
      <c r="M16" s="187"/>
      <c r="N16" s="188"/>
      <c r="O16" s="186"/>
      <c r="P16" s="71" t="str">
        <f t="shared" si="1"/>
        <v> </v>
      </c>
      <c r="Q16" s="196">
        <v>113</v>
      </c>
      <c r="R16" s="136">
        <v>1</v>
      </c>
      <c r="S16" s="73">
        <f t="shared" si="2"/>
        <v>0.9</v>
      </c>
    </row>
    <row r="17" spans="1:19" ht="12.75" customHeight="1">
      <c r="A17" s="46">
        <v>5</v>
      </c>
      <c r="B17" s="47">
        <v>212</v>
      </c>
      <c r="C17" s="48" t="s">
        <v>93</v>
      </c>
      <c r="D17" s="50" t="s">
        <v>77</v>
      </c>
      <c r="E17" s="182">
        <v>39403</v>
      </c>
      <c r="F17" s="201" t="s">
        <v>115</v>
      </c>
      <c r="G17" s="206">
        <v>2</v>
      </c>
      <c r="H17" s="207">
        <v>1</v>
      </c>
      <c r="I17" s="208">
        <v>1</v>
      </c>
      <c r="J17" s="209">
        <v>2</v>
      </c>
      <c r="K17" s="209">
        <v>1</v>
      </c>
      <c r="L17" s="71">
        <f t="shared" si="0"/>
        <v>50</v>
      </c>
      <c r="M17" s="187"/>
      <c r="N17" s="188"/>
      <c r="O17" s="186"/>
      <c r="P17" s="71" t="str">
        <f t="shared" si="1"/>
        <v> </v>
      </c>
      <c r="Q17" s="196">
        <v>517</v>
      </c>
      <c r="R17" s="136">
        <v>6</v>
      </c>
      <c r="S17" s="73">
        <f t="shared" si="2"/>
        <v>1.2</v>
      </c>
    </row>
    <row r="18" spans="1:19" ht="12.75" customHeight="1">
      <c r="A18" s="46">
        <v>5</v>
      </c>
      <c r="B18" s="47">
        <v>213</v>
      </c>
      <c r="C18" s="48" t="s">
        <v>93</v>
      </c>
      <c r="D18" s="50" t="s">
        <v>78</v>
      </c>
      <c r="E18" s="146"/>
      <c r="F18" s="72"/>
      <c r="G18" s="183"/>
      <c r="H18" s="184"/>
      <c r="I18" s="185">
        <v>1</v>
      </c>
      <c r="J18" s="186">
        <v>1</v>
      </c>
      <c r="K18" s="186">
        <v>0</v>
      </c>
      <c r="L18" s="71">
        <f t="shared" si="0"/>
        <v>0</v>
      </c>
      <c r="M18" s="187"/>
      <c r="N18" s="188"/>
      <c r="O18" s="186"/>
      <c r="P18" s="71" t="str">
        <f t="shared" si="1"/>
        <v> </v>
      </c>
      <c r="Q18" s="196">
        <v>220</v>
      </c>
      <c r="R18" s="136">
        <v>1</v>
      </c>
      <c r="S18" s="73">
        <f t="shared" si="2"/>
        <v>0.5</v>
      </c>
    </row>
    <row r="19" spans="1:19" ht="12.75" customHeight="1">
      <c r="A19" s="46">
        <v>5</v>
      </c>
      <c r="B19" s="47">
        <v>214</v>
      </c>
      <c r="C19" s="48" t="s">
        <v>93</v>
      </c>
      <c r="D19" s="50" t="s">
        <v>79</v>
      </c>
      <c r="E19" s="146"/>
      <c r="F19" s="72"/>
      <c r="G19" s="183"/>
      <c r="H19" s="184"/>
      <c r="I19" s="185">
        <v>1</v>
      </c>
      <c r="J19" s="186">
        <v>1</v>
      </c>
      <c r="K19" s="186">
        <v>0</v>
      </c>
      <c r="L19" s="71">
        <f t="shared" si="0"/>
        <v>0</v>
      </c>
      <c r="M19" s="187"/>
      <c r="N19" s="188"/>
      <c r="O19" s="186"/>
      <c r="P19" s="71" t="str">
        <f t="shared" si="1"/>
        <v> </v>
      </c>
      <c r="Q19" s="189">
        <v>103</v>
      </c>
      <c r="R19" s="190">
        <v>1</v>
      </c>
      <c r="S19" s="73">
        <f t="shared" si="2"/>
        <v>1</v>
      </c>
    </row>
    <row r="20" spans="1:19" ht="12.75" customHeight="1">
      <c r="A20" s="46">
        <v>5</v>
      </c>
      <c r="B20" s="47">
        <v>215</v>
      </c>
      <c r="C20" s="48" t="s">
        <v>93</v>
      </c>
      <c r="D20" s="50" t="s">
        <v>80</v>
      </c>
      <c r="E20" s="146"/>
      <c r="F20" s="72"/>
      <c r="G20" s="183"/>
      <c r="H20" s="184"/>
      <c r="I20" s="185">
        <v>1</v>
      </c>
      <c r="J20" s="186">
        <v>1</v>
      </c>
      <c r="K20" s="186"/>
      <c r="L20" s="71">
        <f t="shared" si="0"/>
        <v>0</v>
      </c>
      <c r="M20" s="187"/>
      <c r="N20" s="188"/>
      <c r="O20" s="186"/>
      <c r="P20" s="71" t="str">
        <f t="shared" si="1"/>
        <v> </v>
      </c>
      <c r="Q20" s="189"/>
      <c r="R20" s="190"/>
      <c r="S20" s="73" t="str">
        <f t="shared" si="2"/>
        <v> </v>
      </c>
    </row>
    <row r="21" spans="1:19" ht="12.75" customHeight="1">
      <c r="A21" s="46">
        <v>5</v>
      </c>
      <c r="B21" s="47">
        <v>303</v>
      </c>
      <c r="C21" s="48" t="s">
        <v>93</v>
      </c>
      <c r="D21" s="50" t="s">
        <v>81</v>
      </c>
      <c r="E21" s="146"/>
      <c r="F21" s="72"/>
      <c r="G21" s="183"/>
      <c r="H21" s="184"/>
      <c r="I21" s="185"/>
      <c r="J21" s="186"/>
      <c r="K21" s="186"/>
      <c r="L21" s="71" t="str">
        <f t="shared" si="0"/>
        <v> </v>
      </c>
      <c r="M21" s="187">
        <v>1</v>
      </c>
      <c r="N21" s="188">
        <v>1</v>
      </c>
      <c r="O21" s="186">
        <v>0</v>
      </c>
      <c r="P21" s="71">
        <f t="shared" si="1"/>
        <v>0</v>
      </c>
      <c r="Q21" s="189">
        <v>44</v>
      </c>
      <c r="R21" s="190">
        <v>0</v>
      </c>
      <c r="S21" s="73">
        <f t="shared" si="2"/>
        <v>0</v>
      </c>
    </row>
    <row r="22" spans="1:19" ht="12.75" customHeight="1">
      <c r="A22" s="46">
        <v>5</v>
      </c>
      <c r="B22" s="47">
        <v>327</v>
      </c>
      <c r="C22" s="48" t="s">
        <v>93</v>
      </c>
      <c r="D22" s="50" t="s">
        <v>82</v>
      </c>
      <c r="E22" s="146"/>
      <c r="F22" s="72"/>
      <c r="G22" s="183"/>
      <c r="H22" s="184"/>
      <c r="I22" s="185"/>
      <c r="J22" s="186"/>
      <c r="K22" s="186"/>
      <c r="L22" s="71" t="str">
        <f t="shared" si="0"/>
        <v> </v>
      </c>
      <c r="M22" s="187">
        <v>1</v>
      </c>
      <c r="N22" s="188">
        <v>1</v>
      </c>
      <c r="O22" s="186">
        <v>0</v>
      </c>
      <c r="P22" s="71">
        <f t="shared" si="1"/>
        <v>0</v>
      </c>
      <c r="Q22" s="189">
        <v>20</v>
      </c>
      <c r="R22" s="190">
        <v>1</v>
      </c>
      <c r="S22" s="73">
        <f t="shared" si="2"/>
        <v>5</v>
      </c>
    </row>
    <row r="23" spans="1:19" ht="12.75" customHeight="1">
      <c r="A23" s="46">
        <v>5</v>
      </c>
      <c r="B23" s="47">
        <v>346</v>
      </c>
      <c r="C23" s="48" t="s">
        <v>93</v>
      </c>
      <c r="D23" s="50" t="s">
        <v>83</v>
      </c>
      <c r="E23" s="146"/>
      <c r="F23" s="72"/>
      <c r="G23" s="183"/>
      <c r="H23" s="184"/>
      <c r="I23" s="185"/>
      <c r="J23" s="186"/>
      <c r="K23" s="186"/>
      <c r="L23" s="71" t="str">
        <f t="shared" si="0"/>
        <v> </v>
      </c>
      <c r="M23" s="187">
        <v>1</v>
      </c>
      <c r="N23" s="188">
        <v>1</v>
      </c>
      <c r="O23" s="186">
        <v>0</v>
      </c>
      <c r="P23" s="71">
        <f t="shared" si="1"/>
        <v>0</v>
      </c>
      <c r="Q23" s="189"/>
      <c r="R23" s="190"/>
      <c r="S23" s="73" t="str">
        <f t="shared" si="2"/>
        <v> </v>
      </c>
    </row>
    <row r="24" spans="1:19" ht="12.75" customHeight="1">
      <c r="A24" s="46">
        <v>5</v>
      </c>
      <c r="B24" s="47">
        <v>348</v>
      </c>
      <c r="C24" s="48" t="s">
        <v>93</v>
      </c>
      <c r="D24" s="50" t="s">
        <v>84</v>
      </c>
      <c r="E24" s="146"/>
      <c r="F24" s="72"/>
      <c r="G24" s="183"/>
      <c r="H24" s="184"/>
      <c r="I24" s="185"/>
      <c r="J24" s="186"/>
      <c r="K24" s="186"/>
      <c r="L24" s="71" t="str">
        <f t="shared" si="0"/>
        <v> </v>
      </c>
      <c r="M24" s="187">
        <v>1</v>
      </c>
      <c r="N24" s="188">
        <v>1</v>
      </c>
      <c r="O24" s="186">
        <v>0</v>
      </c>
      <c r="P24" s="71">
        <f t="shared" si="1"/>
        <v>0</v>
      </c>
      <c r="Q24" s="189">
        <v>112</v>
      </c>
      <c r="R24" s="190">
        <v>3</v>
      </c>
      <c r="S24" s="73">
        <f t="shared" si="2"/>
        <v>2.7</v>
      </c>
    </row>
    <row r="25" spans="1:19" ht="12.75" customHeight="1">
      <c r="A25" s="46">
        <v>5</v>
      </c>
      <c r="B25" s="47">
        <v>349</v>
      </c>
      <c r="C25" s="48" t="s">
        <v>93</v>
      </c>
      <c r="D25" s="50" t="s">
        <v>85</v>
      </c>
      <c r="E25" s="146"/>
      <c r="F25" s="72"/>
      <c r="G25" s="183"/>
      <c r="H25" s="184"/>
      <c r="I25" s="185"/>
      <c r="J25" s="186"/>
      <c r="K25" s="186"/>
      <c r="L25" s="71" t="str">
        <f t="shared" si="0"/>
        <v> </v>
      </c>
      <c r="M25" s="187">
        <v>1</v>
      </c>
      <c r="N25" s="188">
        <v>1</v>
      </c>
      <c r="O25" s="186">
        <v>0</v>
      </c>
      <c r="P25" s="71">
        <f t="shared" si="1"/>
        <v>0</v>
      </c>
      <c r="Q25" s="189">
        <v>34</v>
      </c>
      <c r="R25" s="190">
        <v>0</v>
      </c>
      <c r="S25" s="73">
        <f t="shared" si="2"/>
        <v>0</v>
      </c>
    </row>
    <row r="26" spans="1:19" ht="12.75" customHeight="1">
      <c r="A26" s="46">
        <v>5</v>
      </c>
      <c r="B26" s="47">
        <v>361</v>
      </c>
      <c r="C26" s="48" t="s">
        <v>93</v>
      </c>
      <c r="D26" s="50" t="s">
        <v>86</v>
      </c>
      <c r="E26" s="146"/>
      <c r="F26" s="72"/>
      <c r="G26" s="183"/>
      <c r="H26" s="184"/>
      <c r="I26" s="185"/>
      <c r="J26" s="186"/>
      <c r="K26" s="186"/>
      <c r="L26" s="71" t="str">
        <f t="shared" si="0"/>
        <v> </v>
      </c>
      <c r="M26" s="187">
        <v>1</v>
      </c>
      <c r="N26" s="188">
        <v>1</v>
      </c>
      <c r="O26" s="186">
        <v>0</v>
      </c>
      <c r="P26" s="71">
        <f t="shared" si="1"/>
        <v>0</v>
      </c>
      <c r="Q26" s="189">
        <v>71</v>
      </c>
      <c r="R26" s="190">
        <v>0</v>
      </c>
      <c r="S26" s="73">
        <f t="shared" si="2"/>
        <v>0</v>
      </c>
    </row>
    <row r="27" spans="1:19" ht="12.75" customHeight="1">
      <c r="A27" s="46">
        <v>5</v>
      </c>
      <c r="B27" s="47">
        <v>363</v>
      </c>
      <c r="C27" s="48" t="s">
        <v>93</v>
      </c>
      <c r="D27" s="50" t="s">
        <v>87</v>
      </c>
      <c r="E27" s="146"/>
      <c r="F27" s="72"/>
      <c r="G27" s="183"/>
      <c r="H27" s="184"/>
      <c r="I27" s="185"/>
      <c r="J27" s="186"/>
      <c r="K27" s="186"/>
      <c r="L27" s="71" t="str">
        <f t="shared" si="0"/>
        <v> </v>
      </c>
      <c r="M27" s="187">
        <v>1</v>
      </c>
      <c r="N27" s="188">
        <v>1</v>
      </c>
      <c r="O27" s="186">
        <v>0</v>
      </c>
      <c r="P27" s="71">
        <f t="shared" si="1"/>
        <v>0</v>
      </c>
      <c r="Q27" s="189">
        <v>32</v>
      </c>
      <c r="R27" s="190">
        <v>0</v>
      </c>
      <c r="S27" s="73">
        <f t="shared" si="2"/>
        <v>0</v>
      </c>
    </row>
    <row r="28" spans="1:19" ht="12.75" customHeight="1">
      <c r="A28" s="46">
        <v>5</v>
      </c>
      <c r="B28" s="47">
        <v>366</v>
      </c>
      <c r="C28" s="48" t="s">
        <v>93</v>
      </c>
      <c r="D28" s="50" t="s">
        <v>88</v>
      </c>
      <c r="E28" s="146"/>
      <c r="F28" s="72"/>
      <c r="G28" s="183"/>
      <c r="H28" s="184"/>
      <c r="I28" s="185"/>
      <c r="J28" s="186"/>
      <c r="K28" s="186"/>
      <c r="L28" s="71" t="str">
        <f t="shared" si="0"/>
        <v> </v>
      </c>
      <c r="M28" s="187">
        <v>1</v>
      </c>
      <c r="N28" s="188"/>
      <c r="O28" s="186"/>
      <c r="P28" s="71" t="str">
        <f t="shared" si="1"/>
        <v> </v>
      </c>
      <c r="Q28" s="189">
        <v>29</v>
      </c>
      <c r="R28" s="190">
        <v>0</v>
      </c>
      <c r="S28" s="73">
        <f t="shared" si="2"/>
        <v>0</v>
      </c>
    </row>
    <row r="29" spans="1:19" ht="12.75" customHeight="1">
      <c r="A29" s="46">
        <v>5</v>
      </c>
      <c r="B29" s="47">
        <v>368</v>
      </c>
      <c r="C29" s="48" t="s">
        <v>93</v>
      </c>
      <c r="D29" s="50" t="s">
        <v>89</v>
      </c>
      <c r="E29" s="146"/>
      <c r="F29" s="72"/>
      <c r="G29" s="183"/>
      <c r="H29" s="184"/>
      <c r="I29" s="185"/>
      <c r="J29" s="186"/>
      <c r="K29" s="186"/>
      <c r="L29" s="71" t="str">
        <f t="shared" si="0"/>
        <v> </v>
      </c>
      <c r="M29" s="187">
        <v>1</v>
      </c>
      <c r="N29" s="188">
        <v>1</v>
      </c>
      <c r="O29" s="186">
        <v>0</v>
      </c>
      <c r="P29" s="71">
        <f t="shared" si="1"/>
        <v>0</v>
      </c>
      <c r="Q29" s="189">
        <v>20</v>
      </c>
      <c r="R29" s="190">
        <v>0</v>
      </c>
      <c r="S29" s="73">
        <f t="shared" si="2"/>
        <v>0</v>
      </c>
    </row>
    <row r="30" spans="1:19" ht="12.75" customHeight="1">
      <c r="A30" s="46">
        <v>5</v>
      </c>
      <c r="B30" s="47">
        <v>434</v>
      </c>
      <c r="C30" s="48" t="s">
        <v>93</v>
      </c>
      <c r="D30" s="50" t="s">
        <v>90</v>
      </c>
      <c r="E30" s="146"/>
      <c r="F30" s="72"/>
      <c r="G30" s="183"/>
      <c r="H30" s="184"/>
      <c r="I30" s="185"/>
      <c r="J30" s="186"/>
      <c r="K30" s="186"/>
      <c r="L30" s="71" t="str">
        <f t="shared" si="0"/>
        <v> </v>
      </c>
      <c r="M30" s="187">
        <v>1</v>
      </c>
      <c r="N30" s="188">
        <v>1</v>
      </c>
      <c r="O30" s="186">
        <v>0</v>
      </c>
      <c r="P30" s="71">
        <f t="shared" si="1"/>
        <v>0</v>
      </c>
      <c r="Q30" s="189"/>
      <c r="R30" s="190"/>
      <c r="S30" s="73" t="str">
        <f t="shared" si="2"/>
        <v> </v>
      </c>
    </row>
    <row r="31" spans="1:19" ht="12.75" customHeight="1">
      <c r="A31" s="46">
        <v>5</v>
      </c>
      <c r="B31" s="47">
        <v>463</v>
      </c>
      <c r="C31" s="48" t="s">
        <v>93</v>
      </c>
      <c r="D31" s="50" t="s">
        <v>91</v>
      </c>
      <c r="E31" s="182">
        <v>37164</v>
      </c>
      <c r="F31" s="72" t="s">
        <v>116</v>
      </c>
      <c r="G31" s="183">
        <v>4</v>
      </c>
      <c r="H31" s="184">
        <v>0</v>
      </c>
      <c r="I31" s="185"/>
      <c r="J31" s="186"/>
      <c r="K31" s="186"/>
      <c r="L31" s="71" t="str">
        <f t="shared" si="0"/>
        <v> </v>
      </c>
      <c r="M31" s="187">
        <v>1</v>
      </c>
      <c r="N31" s="188">
        <v>1</v>
      </c>
      <c r="O31" s="186">
        <v>0</v>
      </c>
      <c r="P31" s="71">
        <f>IF(N31=""," ",ROUND(O31/N31*100,1))</f>
        <v>0</v>
      </c>
      <c r="Q31" s="189">
        <v>143</v>
      </c>
      <c r="R31" s="190">
        <v>7</v>
      </c>
      <c r="S31" s="73">
        <f t="shared" si="2"/>
        <v>4.9</v>
      </c>
    </row>
    <row r="32" spans="1:19" ht="12.75" customHeight="1" thickBot="1">
      <c r="A32" s="46">
        <v>5</v>
      </c>
      <c r="B32" s="47">
        <v>464</v>
      </c>
      <c r="C32" s="48" t="s">
        <v>93</v>
      </c>
      <c r="D32" s="50" t="s">
        <v>92</v>
      </c>
      <c r="E32" s="146"/>
      <c r="F32" s="72"/>
      <c r="G32" s="183"/>
      <c r="H32" s="184"/>
      <c r="I32" s="185"/>
      <c r="J32" s="186"/>
      <c r="K32" s="186"/>
      <c r="L32" s="71" t="str">
        <f t="shared" si="0"/>
        <v> </v>
      </c>
      <c r="M32" s="187">
        <v>1</v>
      </c>
      <c r="N32" s="188"/>
      <c r="O32" s="186"/>
      <c r="P32" s="71" t="str">
        <f>IF(N32=""," ",ROUND(O32/N32*100,1))</f>
        <v> </v>
      </c>
      <c r="Q32" s="189"/>
      <c r="R32" s="190"/>
      <c r="S32" s="73" t="str">
        <f t="shared" si="2"/>
        <v> </v>
      </c>
    </row>
    <row r="33" spans="1:19" ht="18.75" customHeight="1" thickBot="1">
      <c r="A33" s="4"/>
      <c r="B33" s="5"/>
      <c r="C33" s="244" t="s">
        <v>4</v>
      </c>
      <c r="D33" s="244"/>
      <c r="E33" s="42"/>
      <c r="F33" s="64">
        <f>COUNTA(F8:F32)</f>
        <v>5</v>
      </c>
      <c r="G33" s="65"/>
      <c r="H33" s="66">
        <f>SUM(H8:H32)</f>
        <v>3</v>
      </c>
      <c r="I33" s="67">
        <f>COUNTA(I8:I32)</f>
        <v>13</v>
      </c>
      <c r="J33" s="68">
        <f>SUM(J8:J32)</f>
        <v>17</v>
      </c>
      <c r="K33" s="68">
        <f>SUM(K8:K32)</f>
        <v>2</v>
      </c>
      <c r="L33" s="110">
        <f>IF(J33=""," ",ROUND(K33/J33*100,1))</f>
        <v>11.8</v>
      </c>
      <c r="M33" s="69">
        <f>COUNTA(M8:M32)</f>
        <v>12</v>
      </c>
      <c r="N33" s="68">
        <f>SUM(N8:N32)</f>
        <v>10</v>
      </c>
      <c r="O33" s="68">
        <f>SUM(O8:O32)</f>
        <v>0</v>
      </c>
      <c r="P33" s="68">
        <f>IF(N33=""," ",ROUND(O33/N33*100,1))</f>
        <v>0</v>
      </c>
      <c r="Q33" s="70">
        <f>SUM(Q8:Q32)</f>
        <v>4409</v>
      </c>
      <c r="R33" s="68">
        <f>SUM(R8:R32)</f>
        <v>66</v>
      </c>
      <c r="S33" s="98">
        <f>IF(Q33=""," ",ROUND(R33/Q33*100,1))</f>
        <v>1.5</v>
      </c>
    </row>
  </sheetData>
  <mergeCells count="20">
    <mergeCell ref="R6:R7"/>
    <mergeCell ref="I4:S4"/>
    <mergeCell ref="N5:N7"/>
    <mergeCell ref="I5:I7"/>
    <mergeCell ref="J5:J7"/>
    <mergeCell ref="C33:D33"/>
    <mergeCell ref="H5:H7"/>
    <mergeCell ref="E5:E7"/>
    <mergeCell ref="F5:F7"/>
    <mergeCell ref="G5:G7"/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</mergeCells>
  <printOptions/>
  <pageMargins left="0.5905511811023623" right="0.5905511811023623" top="0.5905511811023623" bottom="0.7874015748031497" header="0.31496062992125984" footer="0.5118110236220472"/>
  <pageSetup fitToHeight="0" horizontalDpi="600" verticalDpi="600" orientation="landscape" paperSize="9" scale="85" r:id="rId1"/>
  <headerFooter alignWithMargins="0">
    <oddFooter>&amp;R&amp;A</oddFooter>
  </headerFooter>
  <ignoredErrors>
    <ignoredError sqref="I33" formula="1"/>
    <ignoredError sqref="L33 S33" evalError="1"/>
    <ignoredError sqref="P3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7.50390625" style="1" customWidth="1"/>
    <col min="5" max="5" width="5.625" style="2" customWidth="1"/>
    <col min="6" max="6" width="8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3" width="5.625" style="2" customWidth="1"/>
    <col min="24" max="26" width="6.125" style="2" customWidth="1"/>
    <col min="27" max="27" width="5.75390625" style="2" customWidth="1"/>
    <col min="28" max="16384" width="9.00390625" style="2" customWidth="1"/>
  </cols>
  <sheetData>
    <row r="1" spans="1:4" ht="14.25" thickBot="1">
      <c r="A1" s="32" t="s">
        <v>36</v>
      </c>
      <c r="B1" s="32"/>
      <c r="D1" s="2"/>
    </row>
    <row r="2" spans="1:27" ht="21" customHeight="1" thickBot="1">
      <c r="A2" s="7" t="s">
        <v>16</v>
      </c>
      <c r="B2" s="3"/>
      <c r="D2" s="2"/>
      <c r="Y2" s="242" t="s">
        <v>93</v>
      </c>
      <c r="Z2" s="262"/>
      <c r="AA2" s="243"/>
    </row>
    <row r="3" ht="9.75" customHeight="1" thickBot="1">
      <c r="D3" s="2"/>
    </row>
    <row r="4" spans="5:27" s="15" customFormat="1" ht="18.75" customHeight="1" thickBot="1">
      <c r="E4" s="345" t="s">
        <v>214</v>
      </c>
      <c r="F4" s="346"/>
      <c r="G4" s="173">
        <v>1</v>
      </c>
      <c r="H4" s="347">
        <v>39904</v>
      </c>
      <c r="I4" s="348"/>
      <c r="J4" s="349"/>
      <c r="K4" s="33">
        <v>2</v>
      </c>
      <c r="L4" s="347">
        <v>39934</v>
      </c>
      <c r="M4" s="348"/>
      <c r="N4" s="349"/>
      <c r="O4" s="33">
        <v>3</v>
      </c>
      <c r="P4" s="347" t="s">
        <v>66</v>
      </c>
      <c r="Q4" s="348"/>
      <c r="R4" s="348"/>
      <c r="S4" s="348"/>
      <c r="T4" s="349"/>
      <c r="AA4" s="16"/>
    </row>
    <row r="5" spans="1:27" ht="9.75" customHeight="1" thickBot="1">
      <c r="A5"/>
      <c r="B5" s="10"/>
      <c r="C5" s="10"/>
      <c r="D5" s="10"/>
      <c r="E5" s="10"/>
      <c r="F5" s="30"/>
      <c r="G5" s="30"/>
      <c r="H5" s="10"/>
      <c r="I5" s="11"/>
      <c r="J5" s="12"/>
      <c r="K5" s="12"/>
      <c r="L5" s="30"/>
      <c r="M5" s="30"/>
      <c r="N5" s="30"/>
      <c r="O5" s="10"/>
      <c r="P5" s="10"/>
      <c r="Q5" s="30"/>
      <c r="R5" s="30"/>
      <c r="S5" s="31"/>
      <c r="T5" s="12"/>
      <c r="U5" s="12"/>
      <c r="V5" s="10"/>
      <c r="W5" s="10"/>
      <c r="X5" s="12"/>
      <c r="Y5" s="12"/>
      <c r="Z5" s="12"/>
      <c r="AA5"/>
    </row>
    <row r="6" spans="1:27" ht="16.5" customHeight="1" thickBot="1">
      <c r="A6"/>
      <c r="B6" s="10"/>
      <c r="C6" s="10"/>
      <c r="D6" s="10"/>
      <c r="E6" s="305" t="s">
        <v>19</v>
      </c>
      <c r="F6" s="306"/>
      <c r="G6" s="174">
        <v>1</v>
      </c>
      <c r="I6" s="13"/>
      <c r="J6" s="13"/>
      <c r="K6" s="13"/>
      <c r="L6" s="323" t="s">
        <v>19</v>
      </c>
      <c r="M6" s="324"/>
      <c r="N6" s="325"/>
      <c r="O6" s="174">
        <v>1</v>
      </c>
      <c r="P6" s="10"/>
      <c r="Q6" s="323" t="s">
        <v>19</v>
      </c>
      <c r="R6" s="324"/>
      <c r="S6" s="325"/>
      <c r="T6" s="174">
        <v>1</v>
      </c>
      <c r="U6" s="12"/>
      <c r="V6" s="305" t="s">
        <v>19</v>
      </c>
      <c r="W6" s="306"/>
      <c r="X6" s="307"/>
      <c r="Y6" s="174">
        <v>1</v>
      </c>
      <c r="Z6" s="12"/>
      <c r="AA6"/>
    </row>
    <row r="7" spans="1:27" ht="27" customHeight="1">
      <c r="A7" s="246" t="s">
        <v>26</v>
      </c>
      <c r="B7" s="254" t="s">
        <v>63</v>
      </c>
      <c r="C7" s="249" t="s">
        <v>52</v>
      </c>
      <c r="D7" s="251" t="s">
        <v>17</v>
      </c>
      <c r="E7" s="259" t="s">
        <v>42</v>
      </c>
      <c r="F7" s="260"/>
      <c r="G7" s="260"/>
      <c r="H7" s="260"/>
      <c r="I7" s="260"/>
      <c r="J7" s="260"/>
      <c r="K7" s="261"/>
      <c r="L7" s="259" t="s">
        <v>48</v>
      </c>
      <c r="M7" s="260"/>
      <c r="N7" s="260"/>
      <c r="O7" s="260"/>
      <c r="P7" s="261"/>
      <c r="Q7" s="259" t="s">
        <v>49</v>
      </c>
      <c r="R7" s="260"/>
      <c r="S7" s="260"/>
      <c r="T7" s="260"/>
      <c r="U7" s="261"/>
      <c r="V7" s="285" t="s">
        <v>47</v>
      </c>
      <c r="W7" s="286"/>
      <c r="X7" s="286"/>
      <c r="Y7" s="286"/>
      <c r="Z7" s="286"/>
      <c r="AA7" s="287"/>
    </row>
    <row r="8" spans="1:27" ht="13.5" customHeight="1">
      <c r="A8" s="247"/>
      <c r="B8" s="255"/>
      <c r="C8" s="250"/>
      <c r="D8" s="252"/>
      <c r="E8" s="338" t="s">
        <v>215</v>
      </c>
      <c r="F8" s="281" t="s">
        <v>43</v>
      </c>
      <c r="G8" s="341" t="s">
        <v>1</v>
      </c>
      <c r="H8" s="111"/>
      <c r="I8" s="326" t="s">
        <v>0</v>
      </c>
      <c r="J8" s="111"/>
      <c r="K8" s="175"/>
      <c r="L8" s="332" t="s">
        <v>1</v>
      </c>
      <c r="M8" s="111"/>
      <c r="N8" s="326" t="s">
        <v>0</v>
      </c>
      <c r="O8" s="111"/>
      <c r="P8" s="176"/>
      <c r="Q8" s="329" t="s">
        <v>1</v>
      </c>
      <c r="R8" s="111"/>
      <c r="S8" s="326" t="s">
        <v>0</v>
      </c>
      <c r="T8" s="111"/>
      <c r="U8" s="176"/>
      <c r="V8" s="314" t="s">
        <v>11</v>
      </c>
      <c r="W8" s="111"/>
      <c r="Y8" s="311" t="s">
        <v>216</v>
      </c>
      <c r="Z8" s="312"/>
      <c r="AA8" s="313"/>
    </row>
    <row r="9" spans="1:27" ht="13.5" customHeight="1">
      <c r="A9" s="247"/>
      <c r="B9" s="255"/>
      <c r="C9" s="250"/>
      <c r="D9" s="252"/>
      <c r="E9" s="339"/>
      <c r="F9" s="282"/>
      <c r="G9" s="342"/>
      <c r="H9" s="112" t="s">
        <v>207</v>
      </c>
      <c r="I9" s="327"/>
      <c r="J9" s="112" t="s">
        <v>207</v>
      </c>
      <c r="K9" s="321" t="s">
        <v>217</v>
      </c>
      <c r="L9" s="333"/>
      <c r="M9" s="112" t="s">
        <v>218</v>
      </c>
      <c r="N9" s="327"/>
      <c r="O9" s="112" t="s">
        <v>218</v>
      </c>
      <c r="P9" s="335" t="s">
        <v>217</v>
      </c>
      <c r="Q9" s="330"/>
      <c r="R9" s="112" t="s">
        <v>218</v>
      </c>
      <c r="S9" s="327"/>
      <c r="T9" s="112" t="s">
        <v>218</v>
      </c>
      <c r="U9" s="317" t="s">
        <v>217</v>
      </c>
      <c r="V9" s="315"/>
      <c r="W9" s="112" t="s">
        <v>218</v>
      </c>
      <c r="X9" s="319" t="s">
        <v>217</v>
      </c>
      <c r="Y9" s="320" t="s">
        <v>44</v>
      </c>
      <c r="Z9" s="113"/>
      <c r="AA9" s="308" t="s">
        <v>217</v>
      </c>
    </row>
    <row r="10" spans="1:27" ht="13.5" customHeight="1">
      <c r="A10" s="247"/>
      <c r="B10" s="255"/>
      <c r="C10" s="250"/>
      <c r="D10" s="252"/>
      <c r="E10" s="339"/>
      <c r="F10" s="282"/>
      <c r="G10" s="342"/>
      <c r="H10" s="303" t="s">
        <v>45</v>
      </c>
      <c r="I10" s="327"/>
      <c r="J10" s="303" t="s">
        <v>45</v>
      </c>
      <c r="K10" s="321"/>
      <c r="L10" s="333"/>
      <c r="M10" s="303" t="s">
        <v>45</v>
      </c>
      <c r="N10" s="327"/>
      <c r="O10" s="303" t="s">
        <v>45</v>
      </c>
      <c r="P10" s="335"/>
      <c r="Q10" s="330"/>
      <c r="R10" s="303" t="s">
        <v>45</v>
      </c>
      <c r="S10" s="327"/>
      <c r="T10" s="303" t="s">
        <v>45</v>
      </c>
      <c r="U10" s="317"/>
      <c r="V10" s="315"/>
      <c r="W10" s="303" t="s">
        <v>46</v>
      </c>
      <c r="X10" s="317"/>
      <c r="Y10" s="321"/>
      <c r="Z10" s="177" t="s">
        <v>219</v>
      </c>
      <c r="AA10" s="309"/>
    </row>
    <row r="11" spans="1:27" ht="54.75" customHeight="1">
      <c r="A11" s="248"/>
      <c r="B11" s="256"/>
      <c r="C11" s="250"/>
      <c r="D11" s="253"/>
      <c r="E11" s="340"/>
      <c r="F11" s="283"/>
      <c r="G11" s="343"/>
      <c r="H11" s="304"/>
      <c r="I11" s="328"/>
      <c r="J11" s="304"/>
      <c r="K11" s="322"/>
      <c r="L11" s="334"/>
      <c r="M11" s="304"/>
      <c r="N11" s="328"/>
      <c r="O11" s="304"/>
      <c r="P11" s="229"/>
      <c r="Q11" s="331"/>
      <c r="R11" s="304"/>
      <c r="S11" s="328"/>
      <c r="T11" s="304"/>
      <c r="U11" s="318"/>
      <c r="V11" s="316"/>
      <c r="W11" s="304"/>
      <c r="X11" s="318"/>
      <c r="Y11" s="322"/>
      <c r="Z11" s="178" t="s">
        <v>220</v>
      </c>
      <c r="AA11" s="310"/>
    </row>
    <row r="12" spans="1:27" ht="13.5" customHeight="1">
      <c r="A12" s="46">
        <v>5</v>
      </c>
      <c r="B12" s="47">
        <v>201</v>
      </c>
      <c r="C12" s="48" t="s">
        <v>93</v>
      </c>
      <c r="D12" s="121" t="s">
        <v>68</v>
      </c>
      <c r="E12" s="212">
        <v>50</v>
      </c>
      <c r="F12" s="213" t="s">
        <v>178</v>
      </c>
      <c r="G12" s="214">
        <v>122</v>
      </c>
      <c r="H12" s="214">
        <v>96</v>
      </c>
      <c r="I12" s="214">
        <v>2238</v>
      </c>
      <c r="J12" s="214">
        <v>728</v>
      </c>
      <c r="K12" s="73">
        <f>IF(G12=""," ",ROUND(J12/I12*100,1))</f>
        <v>32.5</v>
      </c>
      <c r="L12" s="215">
        <v>41</v>
      </c>
      <c r="M12" s="214">
        <v>34</v>
      </c>
      <c r="N12" s="214">
        <v>716</v>
      </c>
      <c r="O12" s="214">
        <v>164</v>
      </c>
      <c r="P12" s="77">
        <f>IF(L12=""," ",ROUND(O12/N12*100,1))</f>
        <v>22.9</v>
      </c>
      <c r="Q12" s="216">
        <v>6</v>
      </c>
      <c r="R12" s="206">
        <v>4</v>
      </c>
      <c r="S12" s="206">
        <v>54</v>
      </c>
      <c r="T12" s="206">
        <v>5</v>
      </c>
      <c r="U12" s="73">
        <f>IF(Q12=""," ",ROUND(T12/S12*100,1))</f>
        <v>9.3</v>
      </c>
      <c r="V12" s="217">
        <v>335</v>
      </c>
      <c r="W12" s="214">
        <v>23</v>
      </c>
      <c r="X12" s="79">
        <f>IF(V12=""," ",ROUND(W12/V12*100,1))</f>
        <v>6.9</v>
      </c>
      <c r="Y12" s="214">
        <v>247</v>
      </c>
      <c r="Z12" s="214">
        <v>15</v>
      </c>
      <c r="AA12" s="77">
        <f>IF(Y12=""," ",ROUND(Z12/Y12*100,1))</f>
        <v>6.1</v>
      </c>
    </row>
    <row r="13" spans="1:27" ht="13.5" customHeight="1">
      <c r="A13" s="46">
        <v>5</v>
      </c>
      <c r="B13" s="47">
        <v>202</v>
      </c>
      <c r="C13" s="48" t="s">
        <v>93</v>
      </c>
      <c r="D13" s="121" t="s">
        <v>69</v>
      </c>
      <c r="E13" s="212">
        <v>42.5</v>
      </c>
      <c r="F13" s="213" t="s">
        <v>178</v>
      </c>
      <c r="G13" s="214">
        <v>69</v>
      </c>
      <c r="H13" s="214">
        <v>65</v>
      </c>
      <c r="I13" s="214">
        <v>1933</v>
      </c>
      <c r="J13" s="214">
        <v>728</v>
      </c>
      <c r="K13" s="73">
        <f aca="true" t="shared" si="0" ref="K13:K36">IF(G13=""," ",ROUND(J13/I13*100,1))</f>
        <v>37.7</v>
      </c>
      <c r="L13" s="215">
        <v>26</v>
      </c>
      <c r="M13" s="214">
        <v>22</v>
      </c>
      <c r="N13" s="214">
        <v>319</v>
      </c>
      <c r="O13" s="214">
        <v>69</v>
      </c>
      <c r="P13" s="77">
        <f>IF(L13=""," ",ROUND(O13/N13*100,1))</f>
        <v>21.6</v>
      </c>
      <c r="Q13" s="216">
        <v>5</v>
      </c>
      <c r="R13" s="206">
        <v>2</v>
      </c>
      <c r="S13" s="206">
        <v>46</v>
      </c>
      <c r="T13" s="206">
        <v>3</v>
      </c>
      <c r="U13" s="73">
        <f>IF(Q13=""," ",ROUND(T13/S13*100,1))</f>
        <v>6.5</v>
      </c>
      <c r="V13" s="217">
        <v>56</v>
      </c>
      <c r="W13" s="214">
        <v>6</v>
      </c>
      <c r="X13" s="79">
        <f>IF(V13=""," ",ROUND(W13/V13*100,1))</f>
        <v>10.7</v>
      </c>
      <c r="Y13" s="214">
        <v>52</v>
      </c>
      <c r="Z13" s="214">
        <v>5</v>
      </c>
      <c r="AA13" s="77">
        <f>IF(Y13=""," ",ROUND(Z13/Y13*100,1))</f>
        <v>9.6</v>
      </c>
    </row>
    <row r="14" spans="1:27" ht="13.5" customHeight="1">
      <c r="A14" s="46">
        <v>5</v>
      </c>
      <c r="B14" s="47">
        <v>203</v>
      </c>
      <c r="C14" s="48" t="s">
        <v>93</v>
      </c>
      <c r="D14" s="122" t="s">
        <v>70</v>
      </c>
      <c r="E14" s="212">
        <v>40</v>
      </c>
      <c r="F14" s="213" t="s">
        <v>171</v>
      </c>
      <c r="G14" s="214">
        <v>44</v>
      </c>
      <c r="H14" s="214">
        <v>28</v>
      </c>
      <c r="I14" s="214">
        <v>729</v>
      </c>
      <c r="J14" s="214">
        <v>161</v>
      </c>
      <c r="K14" s="73">
        <f t="shared" si="0"/>
        <v>22.1</v>
      </c>
      <c r="L14" s="214">
        <v>44</v>
      </c>
      <c r="M14" s="214">
        <v>28</v>
      </c>
      <c r="N14" s="214">
        <v>729</v>
      </c>
      <c r="O14" s="214">
        <v>161</v>
      </c>
      <c r="P14" s="77">
        <f aca="true" t="shared" si="1" ref="P14:P35">IF(L14=""," ",ROUND(O14/N14*100,1))</f>
        <v>22.1</v>
      </c>
      <c r="Q14" s="216">
        <v>6</v>
      </c>
      <c r="R14" s="206">
        <v>3</v>
      </c>
      <c r="S14" s="206">
        <v>61</v>
      </c>
      <c r="T14" s="206">
        <v>4</v>
      </c>
      <c r="U14" s="73">
        <f aca="true" t="shared" si="2" ref="U14:U35">IF(Q14=""," ",ROUND(T14/S14*100,1))</f>
        <v>6.6</v>
      </c>
      <c r="V14" s="217">
        <v>193</v>
      </c>
      <c r="W14" s="214">
        <v>32</v>
      </c>
      <c r="X14" s="79">
        <f aca="true" t="shared" si="3" ref="X14:X33">IF(V14=""," ",ROUND(W14/V14*100,1))</f>
        <v>16.6</v>
      </c>
      <c r="Y14" s="214">
        <v>146</v>
      </c>
      <c r="Z14" s="214">
        <v>10</v>
      </c>
      <c r="AA14" s="77">
        <f aca="true" t="shared" si="4" ref="AA14:AA36">IF(Y14=""," ",ROUND(Z14/Y14*100,1))</f>
        <v>6.8</v>
      </c>
    </row>
    <row r="15" spans="1:27" ht="13.5" customHeight="1">
      <c r="A15" s="46">
        <v>5</v>
      </c>
      <c r="B15" s="47">
        <v>204</v>
      </c>
      <c r="C15" s="48" t="s">
        <v>93</v>
      </c>
      <c r="D15" s="122" t="s">
        <v>71</v>
      </c>
      <c r="E15" s="212">
        <v>30.8</v>
      </c>
      <c r="F15" s="213" t="s">
        <v>171</v>
      </c>
      <c r="G15" s="215">
        <v>18</v>
      </c>
      <c r="H15" s="214">
        <v>16</v>
      </c>
      <c r="I15" s="214">
        <v>328</v>
      </c>
      <c r="J15" s="214">
        <v>77</v>
      </c>
      <c r="K15" s="73">
        <f t="shared" si="0"/>
        <v>23.5</v>
      </c>
      <c r="L15" s="215">
        <v>18</v>
      </c>
      <c r="M15" s="214">
        <v>16</v>
      </c>
      <c r="N15" s="214">
        <v>328</v>
      </c>
      <c r="O15" s="214">
        <v>77</v>
      </c>
      <c r="P15" s="77">
        <f t="shared" si="1"/>
        <v>23.5</v>
      </c>
      <c r="Q15" s="216">
        <v>5</v>
      </c>
      <c r="R15" s="206">
        <v>4</v>
      </c>
      <c r="S15" s="206">
        <v>49</v>
      </c>
      <c r="T15" s="206">
        <v>7</v>
      </c>
      <c r="U15" s="73">
        <f t="shared" si="2"/>
        <v>14.3</v>
      </c>
      <c r="V15" s="217">
        <v>64</v>
      </c>
      <c r="W15" s="214">
        <v>3</v>
      </c>
      <c r="X15" s="80">
        <f t="shared" si="3"/>
        <v>4.7</v>
      </c>
      <c r="Y15" s="218">
        <v>53</v>
      </c>
      <c r="Z15" s="214">
        <v>3</v>
      </c>
      <c r="AA15" s="77">
        <f t="shared" si="4"/>
        <v>5.7</v>
      </c>
    </row>
    <row r="16" spans="1:27" ht="13.5" customHeight="1">
      <c r="A16" s="46">
        <v>5</v>
      </c>
      <c r="B16" s="47">
        <v>206</v>
      </c>
      <c r="C16" s="48" t="s">
        <v>93</v>
      </c>
      <c r="D16" s="122" t="s">
        <v>72</v>
      </c>
      <c r="E16" s="212">
        <v>50</v>
      </c>
      <c r="F16" s="213" t="s">
        <v>176</v>
      </c>
      <c r="G16" s="214">
        <v>24</v>
      </c>
      <c r="H16" s="214">
        <v>22</v>
      </c>
      <c r="I16" s="214">
        <v>294</v>
      </c>
      <c r="J16" s="214">
        <v>77</v>
      </c>
      <c r="K16" s="73">
        <f t="shared" si="0"/>
        <v>26.2</v>
      </c>
      <c r="L16" s="215">
        <v>24</v>
      </c>
      <c r="M16" s="214">
        <v>22</v>
      </c>
      <c r="N16" s="214">
        <v>264</v>
      </c>
      <c r="O16" s="214">
        <v>77</v>
      </c>
      <c r="P16" s="77">
        <f t="shared" si="1"/>
        <v>29.2</v>
      </c>
      <c r="Q16" s="216">
        <v>5</v>
      </c>
      <c r="R16" s="206">
        <v>2</v>
      </c>
      <c r="S16" s="206">
        <v>36</v>
      </c>
      <c r="T16" s="206">
        <v>3</v>
      </c>
      <c r="U16" s="73">
        <f t="shared" si="2"/>
        <v>8.3</v>
      </c>
      <c r="V16" s="217">
        <v>26</v>
      </c>
      <c r="W16" s="218">
        <v>1</v>
      </c>
      <c r="X16" s="79">
        <f t="shared" si="3"/>
        <v>3.8</v>
      </c>
      <c r="Y16" s="214">
        <v>26</v>
      </c>
      <c r="Z16" s="218">
        <v>1</v>
      </c>
      <c r="AA16" s="77">
        <f t="shared" si="4"/>
        <v>3.8</v>
      </c>
    </row>
    <row r="17" spans="1:27" ht="13.5" customHeight="1">
      <c r="A17" s="46">
        <v>5</v>
      </c>
      <c r="B17" s="47">
        <v>207</v>
      </c>
      <c r="C17" s="48" t="s">
        <v>93</v>
      </c>
      <c r="D17" s="122" t="s">
        <v>73</v>
      </c>
      <c r="E17" s="212">
        <v>30</v>
      </c>
      <c r="F17" s="213" t="s">
        <v>171</v>
      </c>
      <c r="G17" s="214">
        <v>23</v>
      </c>
      <c r="H17" s="214">
        <v>16</v>
      </c>
      <c r="I17" s="214">
        <v>372</v>
      </c>
      <c r="J17" s="214">
        <v>84</v>
      </c>
      <c r="K17" s="73">
        <f t="shared" si="0"/>
        <v>22.6</v>
      </c>
      <c r="L17" s="215">
        <v>21</v>
      </c>
      <c r="M17" s="214">
        <v>14</v>
      </c>
      <c r="N17" s="214">
        <v>291</v>
      </c>
      <c r="O17" s="214">
        <v>59</v>
      </c>
      <c r="P17" s="77">
        <f t="shared" si="1"/>
        <v>20.3</v>
      </c>
      <c r="Q17" s="216">
        <v>5</v>
      </c>
      <c r="R17" s="206">
        <v>3</v>
      </c>
      <c r="S17" s="206">
        <v>60</v>
      </c>
      <c r="T17" s="206">
        <v>4</v>
      </c>
      <c r="U17" s="73">
        <f t="shared" si="2"/>
        <v>6.7</v>
      </c>
      <c r="V17" s="217">
        <v>53</v>
      </c>
      <c r="W17" s="214">
        <v>2</v>
      </c>
      <c r="X17" s="80">
        <f t="shared" si="3"/>
        <v>3.8</v>
      </c>
      <c r="Y17" s="218">
        <v>53</v>
      </c>
      <c r="Z17" s="214">
        <v>2</v>
      </c>
      <c r="AA17" s="77">
        <f t="shared" si="4"/>
        <v>3.8</v>
      </c>
    </row>
    <row r="18" spans="1:27" ht="13.5" customHeight="1">
      <c r="A18" s="46">
        <v>5</v>
      </c>
      <c r="B18" s="47">
        <v>209</v>
      </c>
      <c r="C18" s="48" t="s">
        <v>93</v>
      </c>
      <c r="D18" s="122" t="s">
        <v>74</v>
      </c>
      <c r="E18" s="212">
        <v>44</v>
      </c>
      <c r="F18" s="213" t="s">
        <v>171</v>
      </c>
      <c r="G18" s="214">
        <v>55</v>
      </c>
      <c r="H18" s="214">
        <v>44</v>
      </c>
      <c r="I18" s="214">
        <v>639</v>
      </c>
      <c r="J18" s="214">
        <v>156</v>
      </c>
      <c r="K18" s="73">
        <f t="shared" si="0"/>
        <v>24.4</v>
      </c>
      <c r="L18" s="215">
        <v>24</v>
      </c>
      <c r="M18" s="214">
        <v>19</v>
      </c>
      <c r="N18" s="214">
        <v>248</v>
      </c>
      <c r="O18" s="214">
        <v>45</v>
      </c>
      <c r="P18" s="77">
        <f t="shared" si="1"/>
        <v>18.1</v>
      </c>
      <c r="Q18" s="216">
        <v>5</v>
      </c>
      <c r="R18" s="206">
        <v>2</v>
      </c>
      <c r="S18" s="206">
        <v>36</v>
      </c>
      <c r="T18" s="206">
        <v>3</v>
      </c>
      <c r="U18" s="73">
        <f t="shared" si="2"/>
        <v>8.3</v>
      </c>
      <c r="V18" s="217">
        <v>37</v>
      </c>
      <c r="W18" s="214">
        <v>3</v>
      </c>
      <c r="X18" s="79">
        <f t="shared" si="3"/>
        <v>8.1</v>
      </c>
      <c r="Y18" s="214">
        <v>35</v>
      </c>
      <c r="Z18" s="214">
        <v>3</v>
      </c>
      <c r="AA18" s="77">
        <f t="shared" si="4"/>
        <v>8.6</v>
      </c>
    </row>
    <row r="19" spans="1:27" ht="13.5" customHeight="1">
      <c r="A19" s="46">
        <v>5</v>
      </c>
      <c r="B19" s="47">
        <v>210</v>
      </c>
      <c r="C19" s="48" t="s">
        <v>93</v>
      </c>
      <c r="D19" s="122" t="s">
        <v>75</v>
      </c>
      <c r="E19" s="212"/>
      <c r="F19" s="213"/>
      <c r="G19" s="214"/>
      <c r="H19" s="214"/>
      <c r="I19" s="214"/>
      <c r="J19" s="214"/>
      <c r="K19" s="73" t="str">
        <f t="shared" si="0"/>
        <v> </v>
      </c>
      <c r="L19" s="215">
        <v>33</v>
      </c>
      <c r="M19" s="214">
        <v>29</v>
      </c>
      <c r="N19" s="214">
        <v>649</v>
      </c>
      <c r="O19" s="214">
        <v>159</v>
      </c>
      <c r="P19" s="77">
        <f t="shared" si="1"/>
        <v>24.5</v>
      </c>
      <c r="Q19" s="216">
        <v>5</v>
      </c>
      <c r="R19" s="206">
        <v>2</v>
      </c>
      <c r="S19" s="206">
        <v>56</v>
      </c>
      <c r="T19" s="206">
        <v>5</v>
      </c>
      <c r="U19" s="73">
        <f t="shared" si="2"/>
        <v>8.9</v>
      </c>
      <c r="V19" s="217">
        <v>182</v>
      </c>
      <c r="W19" s="214">
        <v>13</v>
      </c>
      <c r="X19" s="79">
        <f t="shared" si="3"/>
        <v>7.1</v>
      </c>
      <c r="Y19" s="214">
        <v>148</v>
      </c>
      <c r="Z19" s="214">
        <v>9</v>
      </c>
      <c r="AA19" s="77">
        <f t="shared" si="4"/>
        <v>6.1</v>
      </c>
    </row>
    <row r="20" spans="1:27" ht="13.5" customHeight="1">
      <c r="A20" s="46">
        <v>5</v>
      </c>
      <c r="B20" s="47">
        <v>211</v>
      </c>
      <c r="C20" s="48" t="s">
        <v>93</v>
      </c>
      <c r="D20" s="122" t="s">
        <v>76</v>
      </c>
      <c r="E20" s="212">
        <v>43.9</v>
      </c>
      <c r="F20" s="213" t="s">
        <v>171</v>
      </c>
      <c r="G20" s="214">
        <v>32</v>
      </c>
      <c r="H20" s="214">
        <v>26</v>
      </c>
      <c r="I20" s="214">
        <v>432</v>
      </c>
      <c r="J20" s="214">
        <v>140</v>
      </c>
      <c r="K20" s="73">
        <f t="shared" si="0"/>
        <v>32.4</v>
      </c>
      <c r="L20" s="215">
        <v>27</v>
      </c>
      <c r="M20" s="214">
        <v>24</v>
      </c>
      <c r="N20" s="214">
        <v>396</v>
      </c>
      <c r="O20" s="214">
        <v>137</v>
      </c>
      <c r="P20" s="77">
        <f t="shared" si="1"/>
        <v>34.6</v>
      </c>
      <c r="Q20" s="216">
        <v>5</v>
      </c>
      <c r="R20" s="206">
        <v>2</v>
      </c>
      <c r="S20" s="206">
        <v>36</v>
      </c>
      <c r="T20" s="206">
        <v>3</v>
      </c>
      <c r="U20" s="73">
        <f t="shared" si="2"/>
        <v>8.3</v>
      </c>
      <c r="V20" s="217">
        <v>35</v>
      </c>
      <c r="W20" s="214">
        <v>2</v>
      </c>
      <c r="X20" s="79">
        <f t="shared" si="3"/>
        <v>5.7</v>
      </c>
      <c r="Y20" s="214">
        <v>34</v>
      </c>
      <c r="Z20" s="214">
        <v>1</v>
      </c>
      <c r="AA20" s="77">
        <f t="shared" si="4"/>
        <v>2.9</v>
      </c>
    </row>
    <row r="21" spans="1:27" ht="13.5" customHeight="1">
      <c r="A21" s="46">
        <v>5</v>
      </c>
      <c r="B21" s="47">
        <v>212</v>
      </c>
      <c r="C21" s="48" t="s">
        <v>93</v>
      </c>
      <c r="D21" s="122" t="s">
        <v>77</v>
      </c>
      <c r="E21" s="212">
        <v>35</v>
      </c>
      <c r="F21" s="213" t="s">
        <v>172</v>
      </c>
      <c r="G21" s="214">
        <v>95</v>
      </c>
      <c r="H21" s="214">
        <v>67</v>
      </c>
      <c r="I21" s="214">
        <v>1851</v>
      </c>
      <c r="J21" s="214">
        <v>619</v>
      </c>
      <c r="K21" s="73">
        <f t="shared" si="0"/>
        <v>33.4</v>
      </c>
      <c r="L21" s="215">
        <v>36</v>
      </c>
      <c r="M21" s="214">
        <v>26</v>
      </c>
      <c r="N21" s="214">
        <v>497</v>
      </c>
      <c r="O21" s="214">
        <v>138</v>
      </c>
      <c r="P21" s="77">
        <f t="shared" si="1"/>
        <v>27.8</v>
      </c>
      <c r="Q21" s="216">
        <v>6</v>
      </c>
      <c r="R21" s="206">
        <v>3</v>
      </c>
      <c r="S21" s="206">
        <v>99</v>
      </c>
      <c r="T21" s="206">
        <v>5</v>
      </c>
      <c r="U21" s="73">
        <f t="shared" si="2"/>
        <v>5.1</v>
      </c>
      <c r="V21" s="217">
        <v>161</v>
      </c>
      <c r="W21" s="214">
        <v>7</v>
      </c>
      <c r="X21" s="79">
        <f t="shared" si="3"/>
        <v>4.3</v>
      </c>
      <c r="Y21" s="214">
        <v>154</v>
      </c>
      <c r="Z21" s="214">
        <v>6</v>
      </c>
      <c r="AA21" s="77">
        <f t="shared" si="4"/>
        <v>3.9</v>
      </c>
    </row>
    <row r="22" spans="1:27" ht="13.5" customHeight="1">
      <c r="A22" s="46">
        <v>5</v>
      </c>
      <c r="B22" s="47">
        <v>213</v>
      </c>
      <c r="C22" s="48" t="s">
        <v>93</v>
      </c>
      <c r="D22" s="122" t="s">
        <v>78</v>
      </c>
      <c r="E22" s="212"/>
      <c r="F22" s="213"/>
      <c r="G22" s="214"/>
      <c r="H22" s="214"/>
      <c r="I22" s="214"/>
      <c r="J22" s="214"/>
      <c r="K22" s="73" t="str">
        <f t="shared" si="0"/>
        <v> </v>
      </c>
      <c r="L22" s="215">
        <v>29</v>
      </c>
      <c r="M22" s="214">
        <v>18</v>
      </c>
      <c r="N22" s="219">
        <v>314</v>
      </c>
      <c r="O22" s="219">
        <v>65</v>
      </c>
      <c r="P22" s="223">
        <f t="shared" si="1"/>
        <v>20.7</v>
      </c>
      <c r="Q22" s="220">
        <v>5</v>
      </c>
      <c r="R22" s="221">
        <v>1</v>
      </c>
      <c r="S22" s="221">
        <v>54</v>
      </c>
      <c r="T22" s="221">
        <v>1</v>
      </c>
      <c r="U22" s="224">
        <f t="shared" si="2"/>
        <v>1.9</v>
      </c>
      <c r="V22" s="217">
        <v>44</v>
      </c>
      <c r="W22" s="214">
        <v>1</v>
      </c>
      <c r="X22" s="79">
        <f t="shared" si="3"/>
        <v>2.3</v>
      </c>
      <c r="Y22" s="214">
        <v>36</v>
      </c>
      <c r="Z22" s="214">
        <v>1</v>
      </c>
      <c r="AA22" s="77">
        <f t="shared" si="4"/>
        <v>2.8</v>
      </c>
    </row>
    <row r="23" spans="1:27" ht="13.5" customHeight="1">
      <c r="A23" s="46">
        <v>5</v>
      </c>
      <c r="B23" s="47">
        <v>214</v>
      </c>
      <c r="C23" s="48" t="s">
        <v>93</v>
      </c>
      <c r="D23" s="122" t="s">
        <v>79</v>
      </c>
      <c r="E23" s="212">
        <v>50</v>
      </c>
      <c r="F23" s="213" t="s">
        <v>174</v>
      </c>
      <c r="G23" s="214">
        <v>20</v>
      </c>
      <c r="H23" s="214">
        <v>19</v>
      </c>
      <c r="I23" s="214">
        <v>235</v>
      </c>
      <c r="J23" s="214">
        <v>91</v>
      </c>
      <c r="K23" s="73">
        <f t="shared" si="0"/>
        <v>38.7</v>
      </c>
      <c r="L23" s="215">
        <v>20</v>
      </c>
      <c r="M23" s="214">
        <v>19</v>
      </c>
      <c r="N23" s="214">
        <v>235</v>
      </c>
      <c r="O23" s="214">
        <v>91</v>
      </c>
      <c r="P23" s="77">
        <f t="shared" si="1"/>
        <v>38.7</v>
      </c>
      <c r="Q23" s="216">
        <v>5</v>
      </c>
      <c r="R23" s="206">
        <v>4</v>
      </c>
      <c r="S23" s="206">
        <v>37</v>
      </c>
      <c r="T23" s="206">
        <v>8</v>
      </c>
      <c r="U23" s="73">
        <f>IF(Q23=""," ",ROUND(T23/S23*100,1))</f>
        <v>21.6</v>
      </c>
      <c r="V23" s="217">
        <v>65</v>
      </c>
      <c r="W23" s="214">
        <v>4</v>
      </c>
      <c r="X23" s="79">
        <f t="shared" si="3"/>
        <v>6.2</v>
      </c>
      <c r="Y23" s="214">
        <v>51</v>
      </c>
      <c r="Z23" s="214">
        <v>3</v>
      </c>
      <c r="AA23" s="77">
        <f t="shared" si="4"/>
        <v>5.9</v>
      </c>
    </row>
    <row r="24" spans="1:27" ht="13.5" customHeight="1">
      <c r="A24" s="46">
        <v>5</v>
      </c>
      <c r="B24" s="47">
        <v>215</v>
      </c>
      <c r="C24" s="48" t="s">
        <v>93</v>
      </c>
      <c r="D24" s="122" t="s">
        <v>80</v>
      </c>
      <c r="E24" s="212">
        <v>30</v>
      </c>
      <c r="F24" s="213" t="s">
        <v>173</v>
      </c>
      <c r="G24" s="214">
        <v>24</v>
      </c>
      <c r="H24" s="222">
        <v>12</v>
      </c>
      <c r="I24" s="214">
        <v>262</v>
      </c>
      <c r="J24" s="214">
        <v>27</v>
      </c>
      <c r="K24" s="73">
        <f>IF(G24=""," ",ROUND(J24/I24*100,1))</f>
        <v>10.3</v>
      </c>
      <c r="L24" s="215">
        <v>18</v>
      </c>
      <c r="M24" s="214">
        <v>11</v>
      </c>
      <c r="N24" s="214">
        <v>222</v>
      </c>
      <c r="O24" s="214">
        <v>26</v>
      </c>
      <c r="P24" s="77">
        <f t="shared" si="1"/>
        <v>11.7</v>
      </c>
      <c r="Q24" s="216">
        <v>5</v>
      </c>
      <c r="R24" s="206">
        <v>1</v>
      </c>
      <c r="S24" s="206">
        <v>40</v>
      </c>
      <c r="T24" s="206">
        <v>1</v>
      </c>
      <c r="U24" s="73">
        <f t="shared" si="2"/>
        <v>2.5</v>
      </c>
      <c r="V24" s="217">
        <v>66</v>
      </c>
      <c r="W24" s="214">
        <v>3</v>
      </c>
      <c r="X24" s="79">
        <f t="shared" si="3"/>
        <v>4.5</v>
      </c>
      <c r="Y24" s="214">
        <v>59</v>
      </c>
      <c r="Z24" s="214">
        <v>3</v>
      </c>
      <c r="AA24" s="77">
        <f t="shared" si="4"/>
        <v>5.1</v>
      </c>
    </row>
    <row r="25" spans="1:27" ht="13.5" customHeight="1">
      <c r="A25" s="46">
        <v>5</v>
      </c>
      <c r="B25" s="47">
        <v>303</v>
      </c>
      <c r="C25" s="48" t="s">
        <v>93</v>
      </c>
      <c r="D25" s="122" t="s">
        <v>81</v>
      </c>
      <c r="E25" s="212"/>
      <c r="F25" s="213"/>
      <c r="G25" s="214"/>
      <c r="H25" s="214"/>
      <c r="I25" s="214"/>
      <c r="J25" s="214"/>
      <c r="K25" s="73" t="str">
        <f t="shared" si="0"/>
        <v> </v>
      </c>
      <c r="L25" s="215">
        <v>25</v>
      </c>
      <c r="M25" s="214">
        <v>19</v>
      </c>
      <c r="N25" s="214">
        <v>253</v>
      </c>
      <c r="O25" s="214">
        <v>39</v>
      </c>
      <c r="P25" s="77">
        <f t="shared" si="1"/>
        <v>15.4</v>
      </c>
      <c r="Q25" s="216">
        <v>5</v>
      </c>
      <c r="R25" s="221">
        <v>3</v>
      </c>
      <c r="S25" s="206">
        <v>25</v>
      </c>
      <c r="T25" s="206">
        <v>5</v>
      </c>
      <c r="U25" s="73">
        <f t="shared" si="2"/>
        <v>20</v>
      </c>
      <c r="V25" s="217">
        <v>7</v>
      </c>
      <c r="W25" s="214">
        <v>0</v>
      </c>
      <c r="X25" s="79">
        <f t="shared" si="3"/>
        <v>0</v>
      </c>
      <c r="Y25" s="214">
        <v>7</v>
      </c>
      <c r="Z25" s="214">
        <v>0</v>
      </c>
      <c r="AA25" s="77">
        <f t="shared" si="4"/>
        <v>0</v>
      </c>
    </row>
    <row r="26" spans="1:27" ht="13.5" customHeight="1">
      <c r="A26" s="46">
        <v>5</v>
      </c>
      <c r="B26" s="47">
        <v>327</v>
      </c>
      <c r="C26" s="48" t="s">
        <v>93</v>
      </c>
      <c r="D26" s="122" t="s">
        <v>82</v>
      </c>
      <c r="E26" s="212"/>
      <c r="F26" s="213"/>
      <c r="G26" s="214"/>
      <c r="H26" s="214"/>
      <c r="I26" s="214"/>
      <c r="J26" s="214"/>
      <c r="K26" s="73" t="str">
        <f t="shared" si="0"/>
        <v> </v>
      </c>
      <c r="L26" s="215">
        <v>12</v>
      </c>
      <c r="M26" s="214">
        <v>10</v>
      </c>
      <c r="N26" s="214">
        <v>88</v>
      </c>
      <c r="O26" s="214">
        <v>18</v>
      </c>
      <c r="P26" s="77">
        <f t="shared" si="1"/>
        <v>20.5</v>
      </c>
      <c r="Q26" s="216">
        <v>5</v>
      </c>
      <c r="R26" s="206">
        <v>3</v>
      </c>
      <c r="S26" s="206">
        <v>24</v>
      </c>
      <c r="T26" s="206">
        <v>3</v>
      </c>
      <c r="U26" s="73">
        <f t="shared" si="2"/>
        <v>12.5</v>
      </c>
      <c r="V26" s="217">
        <v>7</v>
      </c>
      <c r="W26" s="214">
        <v>1</v>
      </c>
      <c r="X26" s="79">
        <f t="shared" si="3"/>
        <v>14.3</v>
      </c>
      <c r="Y26" s="214">
        <v>7</v>
      </c>
      <c r="Z26" s="214">
        <v>1</v>
      </c>
      <c r="AA26" s="77">
        <f t="shared" si="4"/>
        <v>14.3</v>
      </c>
    </row>
    <row r="27" spans="1:27" ht="13.5" customHeight="1">
      <c r="A27" s="46">
        <v>5</v>
      </c>
      <c r="B27" s="47">
        <v>346</v>
      </c>
      <c r="C27" s="48" t="s">
        <v>93</v>
      </c>
      <c r="D27" s="122" t="s">
        <v>83</v>
      </c>
      <c r="E27" s="212">
        <v>40</v>
      </c>
      <c r="F27" s="213" t="s">
        <v>173</v>
      </c>
      <c r="G27" s="214">
        <v>28</v>
      </c>
      <c r="H27" s="214">
        <v>17</v>
      </c>
      <c r="I27" s="214">
        <v>269</v>
      </c>
      <c r="J27" s="214">
        <v>54</v>
      </c>
      <c r="K27" s="73">
        <f t="shared" si="0"/>
        <v>20.1</v>
      </c>
      <c r="L27" s="215">
        <v>22</v>
      </c>
      <c r="M27" s="214">
        <v>15</v>
      </c>
      <c r="N27" s="214">
        <v>241</v>
      </c>
      <c r="O27" s="214">
        <v>51</v>
      </c>
      <c r="P27" s="77">
        <f t="shared" si="1"/>
        <v>21.2</v>
      </c>
      <c r="Q27" s="216">
        <v>5</v>
      </c>
      <c r="R27" s="206">
        <v>2</v>
      </c>
      <c r="S27" s="206">
        <v>28</v>
      </c>
      <c r="T27" s="206">
        <v>3</v>
      </c>
      <c r="U27" s="73">
        <f t="shared" si="2"/>
        <v>10.7</v>
      </c>
      <c r="V27" s="217">
        <v>7</v>
      </c>
      <c r="W27" s="214">
        <v>0</v>
      </c>
      <c r="X27" s="79">
        <f t="shared" si="3"/>
        <v>0</v>
      </c>
      <c r="Y27" s="214">
        <v>7</v>
      </c>
      <c r="Z27" s="214">
        <v>0</v>
      </c>
      <c r="AA27" s="77">
        <f t="shared" si="4"/>
        <v>0</v>
      </c>
    </row>
    <row r="28" spans="1:27" ht="13.5" customHeight="1">
      <c r="A28" s="46">
        <v>5</v>
      </c>
      <c r="B28" s="47">
        <v>348</v>
      </c>
      <c r="C28" s="48" t="s">
        <v>93</v>
      </c>
      <c r="D28" s="122" t="s">
        <v>84</v>
      </c>
      <c r="E28" s="212">
        <v>30</v>
      </c>
      <c r="F28" s="213" t="s">
        <v>174</v>
      </c>
      <c r="G28" s="214">
        <v>8</v>
      </c>
      <c r="H28" s="214">
        <v>7</v>
      </c>
      <c r="I28" s="214">
        <v>80</v>
      </c>
      <c r="J28" s="214">
        <v>22</v>
      </c>
      <c r="K28" s="73">
        <f t="shared" si="0"/>
        <v>27.5</v>
      </c>
      <c r="L28" s="215">
        <v>8</v>
      </c>
      <c r="M28" s="214">
        <v>7</v>
      </c>
      <c r="N28" s="214">
        <v>80</v>
      </c>
      <c r="O28" s="214">
        <v>22</v>
      </c>
      <c r="P28" s="77">
        <f t="shared" si="1"/>
        <v>27.5</v>
      </c>
      <c r="Q28" s="216">
        <v>5</v>
      </c>
      <c r="R28" s="206">
        <v>3</v>
      </c>
      <c r="S28" s="206">
        <v>47</v>
      </c>
      <c r="T28" s="206">
        <v>3</v>
      </c>
      <c r="U28" s="73">
        <f t="shared" si="2"/>
        <v>6.4</v>
      </c>
      <c r="V28" s="217">
        <v>21</v>
      </c>
      <c r="W28" s="214">
        <v>0</v>
      </c>
      <c r="X28" s="79">
        <f t="shared" si="3"/>
        <v>0</v>
      </c>
      <c r="Y28" s="214">
        <v>21</v>
      </c>
      <c r="Z28" s="214">
        <v>0</v>
      </c>
      <c r="AA28" s="77">
        <f t="shared" si="4"/>
        <v>0</v>
      </c>
    </row>
    <row r="29" spans="1:27" ht="13.5" customHeight="1">
      <c r="A29" s="46">
        <v>5</v>
      </c>
      <c r="B29" s="47">
        <v>349</v>
      </c>
      <c r="C29" s="48" t="s">
        <v>93</v>
      </c>
      <c r="D29" s="122" t="s">
        <v>85</v>
      </c>
      <c r="E29" s="212">
        <v>40</v>
      </c>
      <c r="F29" s="213" t="s">
        <v>174</v>
      </c>
      <c r="G29" s="214">
        <v>30</v>
      </c>
      <c r="H29" s="214">
        <v>21</v>
      </c>
      <c r="I29" s="214">
        <v>424</v>
      </c>
      <c r="J29" s="214">
        <v>187</v>
      </c>
      <c r="K29" s="73">
        <f t="shared" si="0"/>
        <v>44.1</v>
      </c>
      <c r="L29" s="215">
        <v>25</v>
      </c>
      <c r="M29" s="214">
        <v>19</v>
      </c>
      <c r="N29" s="214">
        <v>392</v>
      </c>
      <c r="O29" s="214">
        <v>183</v>
      </c>
      <c r="P29" s="77">
        <f t="shared" si="1"/>
        <v>46.7</v>
      </c>
      <c r="Q29" s="216">
        <v>5</v>
      </c>
      <c r="R29" s="206">
        <v>2</v>
      </c>
      <c r="S29" s="206">
        <v>32</v>
      </c>
      <c r="T29" s="206">
        <v>4</v>
      </c>
      <c r="U29" s="73">
        <f t="shared" si="2"/>
        <v>12.5</v>
      </c>
      <c r="V29" s="217">
        <v>22</v>
      </c>
      <c r="W29" s="214">
        <v>2</v>
      </c>
      <c r="X29" s="79">
        <f t="shared" si="3"/>
        <v>9.1</v>
      </c>
      <c r="Y29" s="214">
        <v>22</v>
      </c>
      <c r="Z29" s="214">
        <v>2</v>
      </c>
      <c r="AA29" s="77">
        <f t="shared" si="4"/>
        <v>9.1</v>
      </c>
    </row>
    <row r="30" spans="1:27" ht="13.5" customHeight="1">
      <c r="A30" s="46">
        <v>5</v>
      </c>
      <c r="B30" s="47">
        <v>361</v>
      </c>
      <c r="C30" s="48" t="s">
        <v>93</v>
      </c>
      <c r="D30" s="122" t="s">
        <v>86</v>
      </c>
      <c r="E30" s="212"/>
      <c r="F30" s="213"/>
      <c r="G30" s="214"/>
      <c r="H30" s="214"/>
      <c r="I30" s="214"/>
      <c r="J30" s="214"/>
      <c r="K30" s="73" t="str">
        <f t="shared" si="0"/>
        <v> </v>
      </c>
      <c r="L30" s="215">
        <v>28</v>
      </c>
      <c r="M30" s="221">
        <v>20</v>
      </c>
      <c r="N30" s="214">
        <v>339</v>
      </c>
      <c r="O30" s="214">
        <v>48</v>
      </c>
      <c r="P30" s="77">
        <f t="shared" si="1"/>
        <v>14.2</v>
      </c>
      <c r="Q30" s="216">
        <v>5</v>
      </c>
      <c r="R30" s="206">
        <v>1</v>
      </c>
      <c r="S30" s="206">
        <v>34</v>
      </c>
      <c r="T30" s="206">
        <v>1</v>
      </c>
      <c r="U30" s="73">
        <f t="shared" si="2"/>
        <v>2.9</v>
      </c>
      <c r="V30" s="217">
        <v>15</v>
      </c>
      <c r="W30" s="214">
        <v>0</v>
      </c>
      <c r="X30" s="79">
        <f t="shared" si="3"/>
        <v>0</v>
      </c>
      <c r="Y30" s="214">
        <v>15</v>
      </c>
      <c r="Z30" s="214">
        <v>0</v>
      </c>
      <c r="AA30" s="77">
        <f t="shared" si="4"/>
        <v>0</v>
      </c>
    </row>
    <row r="31" spans="1:27" ht="13.5" customHeight="1">
      <c r="A31" s="46">
        <v>5</v>
      </c>
      <c r="B31" s="47">
        <v>363</v>
      </c>
      <c r="C31" s="48" t="s">
        <v>93</v>
      </c>
      <c r="D31" s="122" t="s">
        <v>87</v>
      </c>
      <c r="E31" s="212"/>
      <c r="F31" s="213"/>
      <c r="G31" s="214"/>
      <c r="H31" s="214"/>
      <c r="I31" s="214"/>
      <c r="J31" s="214"/>
      <c r="K31" s="73" t="str">
        <f t="shared" si="0"/>
        <v> </v>
      </c>
      <c r="L31" s="215">
        <v>14</v>
      </c>
      <c r="M31" s="214">
        <v>12</v>
      </c>
      <c r="N31" s="214">
        <v>130</v>
      </c>
      <c r="O31" s="214">
        <v>33</v>
      </c>
      <c r="P31" s="77">
        <f t="shared" si="1"/>
        <v>25.4</v>
      </c>
      <c r="Q31" s="216">
        <v>5</v>
      </c>
      <c r="R31" s="206">
        <v>1</v>
      </c>
      <c r="S31" s="206">
        <v>26</v>
      </c>
      <c r="T31" s="206">
        <v>2</v>
      </c>
      <c r="U31" s="73">
        <f t="shared" si="2"/>
        <v>7.7</v>
      </c>
      <c r="V31" s="217">
        <v>6</v>
      </c>
      <c r="W31" s="214">
        <v>0</v>
      </c>
      <c r="X31" s="79">
        <f t="shared" si="3"/>
        <v>0</v>
      </c>
      <c r="Y31" s="214">
        <v>6</v>
      </c>
      <c r="Z31" s="214">
        <v>0</v>
      </c>
      <c r="AA31" s="77">
        <f t="shared" si="4"/>
        <v>0</v>
      </c>
    </row>
    <row r="32" spans="1:27" ht="13.5" customHeight="1">
      <c r="A32" s="46">
        <v>5</v>
      </c>
      <c r="B32" s="47">
        <v>366</v>
      </c>
      <c r="C32" s="48" t="s">
        <v>93</v>
      </c>
      <c r="D32" s="122" t="s">
        <v>88</v>
      </c>
      <c r="E32" s="212"/>
      <c r="F32" s="213"/>
      <c r="G32" s="214"/>
      <c r="H32" s="214"/>
      <c r="I32" s="214"/>
      <c r="J32" s="214"/>
      <c r="K32" s="73" t="str">
        <f t="shared" si="0"/>
        <v> </v>
      </c>
      <c r="L32" s="215">
        <v>9</v>
      </c>
      <c r="M32" s="214">
        <v>5</v>
      </c>
      <c r="N32" s="214">
        <v>143</v>
      </c>
      <c r="O32" s="214">
        <v>17</v>
      </c>
      <c r="P32" s="77">
        <f t="shared" si="1"/>
        <v>11.9</v>
      </c>
      <c r="Q32" s="216">
        <v>5</v>
      </c>
      <c r="R32" s="206">
        <v>1</v>
      </c>
      <c r="S32" s="206">
        <v>26</v>
      </c>
      <c r="T32" s="206">
        <v>1</v>
      </c>
      <c r="U32" s="73">
        <f t="shared" si="2"/>
        <v>3.8</v>
      </c>
      <c r="V32" s="217">
        <v>9</v>
      </c>
      <c r="W32" s="214">
        <v>1</v>
      </c>
      <c r="X32" s="79">
        <f t="shared" si="3"/>
        <v>11.1</v>
      </c>
      <c r="Y32" s="214">
        <v>9</v>
      </c>
      <c r="Z32" s="214">
        <v>1</v>
      </c>
      <c r="AA32" s="77">
        <f t="shared" si="4"/>
        <v>11.1</v>
      </c>
    </row>
    <row r="33" spans="1:27" ht="13.5" customHeight="1">
      <c r="A33" s="46">
        <v>5</v>
      </c>
      <c r="B33" s="47">
        <v>368</v>
      </c>
      <c r="C33" s="48" t="s">
        <v>93</v>
      </c>
      <c r="D33" s="122" t="s">
        <v>89</v>
      </c>
      <c r="E33" s="212">
        <v>50</v>
      </c>
      <c r="F33" s="213" t="s">
        <v>172</v>
      </c>
      <c r="G33" s="214">
        <v>21</v>
      </c>
      <c r="H33" s="214">
        <v>10</v>
      </c>
      <c r="I33" s="214">
        <v>137</v>
      </c>
      <c r="J33" s="214">
        <v>22</v>
      </c>
      <c r="K33" s="73">
        <f t="shared" si="0"/>
        <v>16.1</v>
      </c>
      <c r="L33" s="215">
        <v>16</v>
      </c>
      <c r="M33" s="214">
        <v>8</v>
      </c>
      <c r="N33" s="214">
        <v>108</v>
      </c>
      <c r="O33" s="214">
        <v>20</v>
      </c>
      <c r="P33" s="77">
        <f t="shared" si="1"/>
        <v>18.5</v>
      </c>
      <c r="Q33" s="216">
        <v>5</v>
      </c>
      <c r="R33" s="206">
        <v>2</v>
      </c>
      <c r="S33" s="206">
        <v>29</v>
      </c>
      <c r="T33" s="206">
        <v>2</v>
      </c>
      <c r="U33" s="73">
        <f t="shared" si="2"/>
        <v>6.9</v>
      </c>
      <c r="V33" s="217">
        <v>6</v>
      </c>
      <c r="W33" s="214">
        <v>1</v>
      </c>
      <c r="X33" s="79">
        <f t="shared" si="3"/>
        <v>16.7</v>
      </c>
      <c r="Y33" s="214">
        <v>6</v>
      </c>
      <c r="Z33" s="214">
        <v>1</v>
      </c>
      <c r="AA33" s="77">
        <f t="shared" si="4"/>
        <v>16.7</v>
      </c>
    </row>
    <row r="34" spans="1:27" ht="13.5" customHeight="1">
      <c r="A34" s="46">
        <v>5</v>
      </c>
      <c r="B34" s="47">
        <v>434</v>
      </c>
      <c r="C34" s="48" t="s">
        <v>93</v>
      </c>
      <c r="D34" s="122" t="s">
        <v>90</v>
      </c>
      <c r="E34" s="212"/>
      <c r="F34" s="213"/>
      <c r="G34" s="214"/>
      <c r="H34" s="214"/>
      <c r="I34" s="214"/>
      <c r="J34" s="214"/>
      <c r="K34" s="73" t="str">
        <f t="shared" si="0"/>
        <v> </v>
      </c>
      <c r="L34" s="215">
        <v>12</v>
      </c>
      <c r="M34" s="214">
        <v>8</v>
      </c>
      <c r="N34" s="214">
        <v>329</v>
      </c>
      <c r="O34" s="214">
        <v>58</v>
      </c>
      <c r="P34" s="77">
        <f t="shared" si="1"/>
        <v>17.6</v>
      </c>
      <c r="Q34" s="216">
        <v>5</v>
      </c>
      <c r="R34" s="206">
        <v>2</v>
      </c>
      <c r="S34" s="206">
        <v>32</v>
      </c>
      <c r="T34" s="206">
        <v>2</v>
      </c>
      <c r="U34" s="73">
        <f t="shared" si="2"/>
        <v>6.3</v>
      </c>
      <c r="V34" s="217">
        <v>19</v>
      </c>
      <c r="W34" s="214">
        <v>1</v>
      </c>
      <c r="X34" s="79">
        <f>IF(V34=""," ",ROUND(W34/V34*100,1))</f>
        <v>5.3</v>
      </c>
      <c r="Y34" s="214">
        <v>19</v>
      </c>
      <c r="Z34" s="214">
        <v>1</v>
      </c>
      <c r="AA34" s="77">
        <f t="shared" si="4"/>
        <v>5.3</v>
      </c>
    </row>
    <row r="35" spans="1:27" ht="13.5" customHeight="1">
      <c r="A35" s="46">
        <v>5</v>
      </c>
      <c r="B35" s="47">
        <v>463</v>
      </c>
      <c r="C35" s="48" t="s">
        <v>93</v>
      </c>
      <c r="D35" s="122" t="s">
        <v>91</v>
      </c>
      <c r="E35" s="212">
        <v>30</v>
      </c>
      <c r="F35" s="213" t="s">
        <v>175</v>
      </c>
      <c r="G35" s="214">
        <v>15</v>
      </c>
      <c r="H35" s="214">
        <v>11</v>
      </c>
      <c r="I35" s="214">
        <v>215</v>
      </c>
      <c r="J35" s="214">
        <v>58</v>
      </c>
      <c r="K35" s="73">
        <f t="shared" si="0"/>
        <v>27</v>
      </c>
      <c r="L35" s="215">
        <v>14</v>
      </c>
      <c r="M35" s="214">
        <v>10</v>
      </c>
      <c r="N35" s="214">
        <v>209</v>
      </c>
      <c r="O35" s="214">
        <v>55</v>
      </c>
      <c r="P35" s="77">
        <f t="shared" si="1"/>
        <v>26.3</v>
      </c>
      <c r="Q35" s="216">
        <v>5</v>
      </c>
      <c r="R35" s="206">
        <v>2</v>
      </c>
      <c r="S35" s="206">
        <v>34</v>
      </c>
      <c r="T35" s="206">
        <v>2</v>
      </c>
      <c r="U35" s="73">
        <f t="shared" si="2"/>
        <v>5.9</v>
      </c>
      <c r="V35" s="217">
        <v>80</v>
      </c>
      <c r="W35" s="214">
        <v>7</v>
      </c>
      <c r="X35" s="79">
        <f>IF(V35=""," ",ROUND(W35/V35*100,1))</f>
        <v>8.8</v>
      </c>
      <c r="Y35" s="214">
        <v>70</v>
      </c>
      <c r="Z35" s="214">
        <v>6</v>
      </c>
      <c r="AA35" s="77">
        <f t="shared" si="4"/>
        <v>8.6</v>
      </c>
    </row>
    <row r="36" spans="1:27" ht="13.5" customHeight="1" thickBot="1">
      <c r="A36" s="46">
        <v>5</v>
      </c>
      <c r="B36" s="47">
        <v>464</v>
      </c>
      <c r="C36" s="48" t="s">
        <v>93</v>
      </c>
      <c r="D36" s="122" t="s">
        <v>92</v>
      </c>
      <c r="E36" s="146"/>
      <c r="F36" s="191"/>
      <c r="G36" s="75"/>
      <c r="H36" s="75"/>
      <c r="I36" s="75"/>
      <c r="J36" s="75"/>
      <c r="K36" s="73" t="str">
        <f t="shared" si="0"/>
        <v> </v>
      </c>
      <c r="L36" s="76">
        <v>8</v>
      </c>
      <c r="M36" s="75">
        <v>8</v>
      </c>
      <c r="N36" s="75">
        <v>80</v>
      </c>
      <c r="O36" s="75">
        <v>14</v>
      </c>
      <c r="P36" s="77">
        <f>IF(L36=""," ",ROUND(O36/N36*100,1))</f>
        <v>17.5</v>
      </c>
      <c r="Q36" s="192">
        <v>5</v>
      </c>
      <c r="R36" s="188">
        <v>3</v>
      </c>
      <c r="S36" s="188">
        <v>27</v>
      </c>
      <c r="T36" s="188">
        <v>4</v>
      </c>
      <c r="U36" s="73">
        <f aca="true" t="shared" si="5" ref="U36:U48">IF(Q36=""," ",ROUND(T36/S36*100,1))</f>
        <v>14.8</v>
      </c>
      <c r="V36" s="78">
        <v>5</v>
      </c>
      <c r="W36" s="75">
        <v>0</v>
      </c>
      <c r="X36" s="79">
        <f>IF(V36=""," ",ROUND(W36/V36*100,1))</f>
        <v>0</v>
      </c>
      <c r="Y36" s="75">
        <v>5</v>
      </c>
      <c r="Z36" s="75">
        <v>0</v>
      </c>
      <c r="AA36" s="77">
        <f t="shared" si="4"/>
        <v>0</v>
      </c>
    </row>
    <row r="37" spans="1:27" ht="18" customHeight="1" thickBot="1">
      <c r="A37" s="83"/>
      <c r="B37" s="84"/>
      <c r="C37" s="85"/>
      <c r="D37" s="123" t="s">
        <v>13</v>
      </c>
      <c r="E37" s="42"/>
      <c r="F37" s="65"/>
      <c r="G37" s="65"/>
      <c r="H37" s="65"/>
      <c r="I37" s="65"/>
      <c r="J37" s="65"/>
      <c r="K37" s="104"/>
      <c r="L37" s="86">
        <f>SUM(L12:L36)</f>
        <v>554</v>
      </c>
      <c r="M37" s="86">
        <f>SUM(M12:M36)</f>
        <v>423</v>
      </c>
      <c r="N37" s="86">
        <f>SUM(N12:N36)</f>
        <v>7600</v>
      </c>
      <c r="O37" s="86">
        <f>SUM(O12:O36)</f>
        <v>1826</v>
      </c>
      <c r="P37" s="98">
        <f>IF(L37=" "," ",ROUND(O37/N37*100,1))</f>
        <v>24</v>
      </c>
      <c r="Q37" s="86">
        <f>SUM(Q12:Q36)</f>
        <v>128</v>
      </c>
      <c r="R37" s="86">
        <f>SUM(R12:R36)</f>
        <v>58</v>
      </c>
      <c r="S37" s="86">
        <f>SUM(S12:S36)</f>
        <v>1028</v>
      </c>
      <c r="T37" s="86">
        <f>SUM(T12:T36)</f>
        <v>84</v>
      </c>
      <c r="U37" s="98">
        <f t="shared" si="5"/>
        <v>8.2</v>
      </c>
      <c r="V37" s="87"/>
      <c r="W37" s="105"/>
      <c r="X37" s="101"/>
      <c r="Y37" s="105"/>
      <c r="Z37" s="105"/>
      <c r="AA37" s="106"/>
    </row>
    <row r="38" spans="1:27" ht="37.5" customHeight="1">
      <c r="A38" s="46">
        <v>5</v>
      </c>
      <c r="B38" s="74"/>
      <c r="C38" s="48" t="s">
        <v>93</v>
      </c>
      <c r="D38" s="193" t="s">
        <v>187</v>
      </c>
      <c r="E38" s="94"/>
      <c r="F38" s="95"/>
      <c r="G38" s="95"/>
      <c r="H38" s="95"/>
      <c r="I38" s="95"/>
      <c r="J38" s="95"/>
      <c r="K38" s="103"/>
      <c r="L38" s="131">
        <v>1</v>
      </c>
      <c r="M38" s="129">
        <v>1</v>
      </c>
      <c r="N38" s="129">
        <v>63</v>
      </c>
      <c r="O38" s="129">
        <v>17</v>
      </c>
      <c r="P38" s="93">
        <f>IF(L38=""," ",ROUND(O38/N38*100,1))</f>
        <v>27</v>
      </c>
      <c r="Q38" s="134"/>
      <c r="R38" s="127"/>
      <c r="S38" s="127"/>
      <c r="T38" s="127"/>
      <c r="U38" s="93" t="str">
        <f t="shared" si="5"/>
        <v> </v>
      </c>
      <c r="V38" s="128"/>
      <c r="W38" s="95"/>
      <c r="X38" s="100"/>
      <c r="Y38" s="95"/>
      <c r="Z38" s="95"/>
      <c r="AA38" s="108"/>
    </row>
    <row r="39" spans="1:27" ht="37.5" customHeight="1">
      <c r="A39" s="46">
        <v>5</v>
      </c>
      <c r="B39" s="74"/>
      <c r="C39" s="48" t="s">
        <v>93</v>
      </c>
      <c r="D39" s="193" t="s">
        <v>188</v>
      </c>
      <c r="E39" s="94"/>
      <c r="F39" s="95"/>
      <c r="G39" s="95"/>
      <c r="H39" s="95"/>
      <c r="I39" s="95"/>
      <c r="J39" s="95"/>
      <c r="K39" s="103"/>
      <c r="L39" s="78">
        <v>1</v>
      </c>
      <c r="M39" s="130">
        <v>1</v>
      </c>
      <c r="N39" s="75">
        <v>14</v>
      </c>
      <c r="O39" s="75">
        <v>4</v>
      </c>
      <c r="P39" s="124">
        <f>IF(L39=""," ",ROUND(O39/N39*100,1))</f>
        <v>28.6</v>
      </c>
      <c r="Q39" s="48"/>
      <c r="R39" s="53"/>
      <c r="S39" s="53"/>
      <c r="T39" s="53"/>
      <c r="U39" s="77" t="str">
        <f t="shared" si="5"/>
        <v> </v>
      </c>
      <c r="V39" s="128"/>
      <c r="W39" s="95"/>
      <c r="X39" s="100"/>
      <c r="Y39" s="95"/>
      <c r="Z39" s="95"/>
      <c r="AA39" s="108"/>
    </row>
    <row r="40" spans="1:27" ht="37.5" customHeight="1">
      <c r="A40" s="46">
        <v>5</v>
      </c>
      <c r="B40" s="74"/>
      <c r="C40" s="48" t="s">
        <v>93</v>
      </c>
      <c r="D40" s="193" t="s">
        <v>189</v>
      </c>
      <c r="E40" s="94"/>
      <c r="F40" s="95"/>
      <c r="G40" s="95"/>
      <c r="H40" s="95"/>
      <c r="I40" s="95"/>
      <c r="J40" s="95"/>
      <c r="K40" s="103"/>
      <c r="L40" s="78">
        <v>1</v>
      </c>
      <c r="M40" s="75">
        <v>1</v>
      </c>
      <c r="N40" s="75">
        <v>20</v>
      </c>
      <c r="O40" s="75">
        <v>2</v>
      </c>
      <c r="P40" s="77">
        <f>IF(L40=""," ",ROUND(O40/N40*100,1))</f>
        <v>10</v>
      </c>
      <c r="Q40" s="48"/>
      <c r="R40" s="53"/>
      <c r="S40" s="53"/>
      <c r="T40" s="53"/>
      <c r="U40" s="77" t="str">
        <f t="shared" si="5"/>
        <v> </v>
      </c>
      <c r="V40" s="128"/>
      <c r="W40" s="95"/>
      <c r="X40" s="100"/>
      <c r="Y40" s="95"/>
      <c r="Z40" s="95"/>
      <c r="AA40" s="108"/>
    </row>
    <row r="41" spans="1:27" ht="37.5" customHeight="1">
      <c r="A41" s="46">
        <v>5</v>
      </c>
      <c r="B41" s="74"/>
      <c r="C41" s="48" t="s">
        <v>93</v>
      </c>
      <c r="D41" s="193" t="s">
        <v>190</v>
      </c>
      <c r="E41" s="94"/>
      <c r="F41" s="95"/>
      <c r="G41" s="95"/>
      <c r="H41" s="95"/>
      <c r="I41" s="95"/>
      <c r="J41" s="95"/>
      <c r="K41" s="103"/>
      <c r="L41" s="78">
        <v>1</v>
      </c>
      <c r="M41" s="130">
        <v>1</v>
      </c>
      <c r="N41" s="81">
        <v>12</v>
      </c>
      <c r="O41" s="75">
        <v>4</v>
      </c>
      <c r="P41" s="124">
        <f>IF(L41=""," ",ROUND(O41/N41*100,1))</f>
        <v>33.3</v>
      </c>
      <c r="Q41" s="48"/>
      <c r="R41" s="53"/>
      <c r="S41" s="53"/>
      <c r="T41" s="53"/>
      <c r="U41" s="77" t="str">
        <f t="shared" si="5"/>
        <v> </v>
      </c>
      <c r="V41" s="128"/>
      <c r="W41" s="95"/>
      <c r="X41" s="100"/>
      <c r="Y41" s="95"/>
      <c r="Z41" s="95"/>
      <c r="AA41" s="108"/>
    </row>
    <row r="42" spans="1:27" ht="24" customHeight="1">
      <c r="A42" s="46">
        <v>5</v>
      </c>
      <c r="B42" s="74"/>
      <c r="C42" s="48" t="s">
        <v>93</v>
      </c>
      <c r="D42" s="193" t="s">
        <v>191</v>
      </c>
      <c r="E42" s="94"/>
      <c r="F42" s="95"/>
      <c r="G42" s="95"/>
      <c r="H42" s="95"/>
      <c r="I42" s="95"/>
      <c r="J42" s="95"/>
      <c r="K42" s="103"/>
      <c r="L42" s="82">
        <v>1</v>
      </c>
      <c r="M42" s="130">
        <v>1</v>
      </c>
      <c r="N42" s="81">
        <v>4</v>
      </c>
      <c r="O42" s="75">
        <v>1</v>
      </c>
      <c r="P42" s="124">
        <f aca="true" t="shared" si="6" ref="P42:P48">IF(L42=""," ",ROUND(O42/N42*100,1))</f>
        <v>25</v>
      </c>
      <c r="Q42" s="48"/>
      <c r="R42" s="53"/>
      <c r="S42" s="53"/>
      <c r="T42" s="53"/>
      <c r="U42" s="77" t="str">
        <f t="shared" si="5"/>
        <v> </v>
      </c>
      <c r="V42" s="128"/>
      <c r="W42" s="95"/>
      <c r="X42" s="100"/>
      <c r="Y42" s="95"/>
      <c r="Z42" s="95"/>
      <c r="AA42" s="108"/>
    </row>
    <row r="43" spans="1:27" ht="24" customHeight="1">
      <c r="A43" s="46">
        <v>5</v>
      </c>
      <c r="B43" s="74"/>
      <c r="C43" s="48" t="s">
        <v>93</v>
      </c>
      <c r="D43" s="193" t="s">
        <v>139</v>
      </c>
      <c r="E43" s="94"/>
      <c r="F43" s="95"/>
      <c r="G43" s="95"/>
      <c r="H43" s="95"/>
      <c r="I43" s="95"/>
      <c r="J43" s="95"/>
      <c r="K43" s="103"/>
      <c r="L43" s="82">
        <v>1</v>
      </c>
      <c r="M43" s="75">
        <v>1</v>
      </c>
      <c r="N43" s="81">
        <v>33</v>
      </c>
      <c r="O43" s="75">
        <v>4</v>
      </c>
      <c r="P43" s="124">
        <f>IF(L43=""," ",ROUND(O43/N43*100,1))</f>
        <v>12.1</v>
      </c>
      <c r="Q43" s="54"/>
      <c r="R43" s="53"/>
      <c r="S43" s="55"/>
      <c r="T43" s="53"/>
      <c r="U43" s="124" t="str">
        <f t="shared" si="5"/>
        <v> </v>
      </c>
      <c r="V43" s="132"/>
      <c r="W43" s="92"/>
      <c r="X43" s="99"/>
      <c r="Y43" s="92"/>
      <c r="Z43" s="92"/>
      <c r="AA43" s="107"/>
    </row>
    <row r="44" spans="1:27" ht="37.5" customHeight="1">
      <c r="A44" s="88">
        <v>5</v>
      </c>
      <c r="B44" s="89"/>
      <c r="C44" s="90" t="s">
        <v>93</v>
      </c>
      <c r="D44" s="194" t="s">
        <v>138</v>
      </c>
      <c r="E44" s="91"/>
      <c r="F44" s="92"/>
      <c r="G44" s="92"/>
      <c r="H44" s="92"/>
      <c r="I44" s="92"/>
      <c r="J44" s="92"/>
      <c r="K44" s="102"/>
      <c r="L44" s="82">
        <v>1</v>
      </c>
      <c r="M44" s="75">
        <v>1</v>
      </c>
      <c r="N44" s="81">
        <v>103</v>
      </c>
      <c r="O44" s="75">
        <v>32</v>
      </c>
      <c r="P44" s="77">
        <f>IF(L44=""," ",ROUND(O44/N44*100,1))</f>
        <v>31.1</v>
      </c>
      <c r="Q44" s="48"/>
      <c r="R44" s="53"/>
      <c r="S44" s="53"/>
      <c r="T44" s="53"/>
      <c r="U44" s="77" t="str">
        <f t="shared" si="5"/>
        <v> </v>
      </c>
      <c r="V44" s="128"/>
      <c r="W44" s="95"/>
      <c r="X44" s="100"/>
      <c r="Y44" s="95"/>
      <c r="Z44" s="95"/>
      <c r="AA44" s="108"/>
    </row>
    <row r="45" spans="1:27" ht="37.5" customHeight="1">
      <c r="A45" s="46">
        <v>5</v>
      </c>
      <c r="B45" s="74"/>
      <c r="C45" s="48" t="s">
        <v>93</v>
      </c>
      <c r="D45" s="193" t="s">
        <v>140</v>
      </c>
      <c r="E45" s="94"/>
      <c r="F45" s="95"/>
      <c r="G45" s="95"/>
      <c r="H45" s="95"/>
      <c r="I45" s="95"/>
      <c r="J45" s="95"/>
      <c r="K45" s="103"/>
      <c r="L45" s="78">
        <v>1</v>
      </c>
      <c r="M45" s="75">
        <v>1</v>
      </c>
      <c r="N45" s="75">
        <v>12</v>
      </c>
      <c r="O45" s="75">
        <v>5</v>
      </c>
      <c r="P45" s="77">
        <f t="shared" si="6"/>
        <v>41.7</v>
      </c>
      <c r="Q45" s="54"/>
      <c r="R45" s="53"/>
      <c r="S45" s="55"/>
      <c r="T45" s="53"/>
      <c r="U45" s="77" t="str">
        <f t="shared" si="5"/>
        <v> </v>
      </c>
      <c r="V45" s="128"/>
      <c r="W45" s="95"/>
      <c r="X45" s="100"/>
      <c r="Y45" s="95"/>
      <c r="Z45" s="95"/>
      <c r="AA45" s="108"/>
    </row>
    <row r="46" spans="1:27" ht="37.5" customHeight="1">
      <c r="A46" s="46">
        <v>5</v>
      </c>
      <c r="B46" s="74"/>
      <c r="C46" s="48" t="s">
        <v>93</v>
      </c>
      <c r="D46" s="193" t="s">
        <v>152</v>
      </c>
      <c r="E46" s="94"/>
      <c r="F46" s="95"/>
      <c r="G46" s="95"/>
      <c r="H46" s="95"/>
      <c r="I46" s="95"/>
      <c r="J46" s="95"/>
      <c r="K46" s="103"/>
      <c r="L46" s="82">
        <v>1</v>
      </c>
      <c r="M46" s="75">
        <v>1</v>
      </c>
      <c r="N46" s="81">
        <v>100</v>
      </c>
      <c r="O46" s="75">
        <v>28</v>
      </c>
      <c r="P46" s="77">
        <f>IF(L46=""," ",ROUND(O46/N46*100,1))</f>
        <v>28</v>
      </c>
      <c r="Q46" s="54"/>
      <c r="R46" s="53"/>
      <c r="S46" s="55"/>
      <c r="T46" s="53"/>
      <c r="U46" s="77" t="str">
        <f t="shared" si="5"/>
        <v> </v>
      </c>
      <c r="V46" s="128"/>
      <c r="W46" s="95"/>
      <c r="X46" s="100"/>
      <c r="Y46" s="95"/>
      <c r="Z46" s="95"/>
      <c r="AA46" s="108"/>
    </row>
    <row r="47" spans="1:27" ht="37.5" customHeight="1">
      <c r="A47" s="46">
        <v>5</v>
      </c>
      <c r="B47" s="74"/>
      <c r="C47" s="48" t="s">
        <v>93</v>
      </c>
      <c r="D47" s="193" t="s">
        <v>147</v>
      </c>
      <c r="E47" s="94"/>
      <c r="F47" s="95"/>
      <c r="G47" s="95"/>
      <c r="H47" s="95"/>
      <c r="I47" s="95"/>
      <c r="J47" s="95"/>
      <c r="K47" s="103"/>
      <c r="L47" s="82">
        <v>1</v>
      </c>
      <c r="M47" s="75">
        <v>1</v>
      </c>
      <c r="N47" s="81">
        <v>63</v>
      </c>
      <c r="O47" s="75">
        <v>19</v>
      </c>
      <c r="P47" s="77">
        <f t="shared" si="6"/>
        <v>30.2</v>
      </c>
      <c r="Q47" s="54"/>
      <c r="R47" s="53"/>
      <c r="S47" s="55"/>
      <c r="T47" s="53"/>
      <c r="U47" s="77" t="str">
        <f t="shared" si="5"/>
        <v> </v>
      </c>
      <c r="V47" s="128"/>
      <c r="W47" s="95"/>
      <c r="X47" s="100"/>
      <c r="Y47" s="95"/>
      <c r="Z47" s="95"/>
      <c r="AA47" s="108"/>
    </row>
    <row r="48" spans="1:27" ht="37.5" customHeight="1" thickBot="1">
      <c r="A48" s="46">
        <v>5</v>
      </c>
      <c r="B48" s="74"/>
      <c r="C48" s="48" t="s">
        <v>93</v>
      </c>
      <c r="D48" s="193" t="s">
        <v>166</v>
      </c>
      <c r="E48" s="94"/>
      <c r="F48" s="95"/>
      <c r="G48" s="95"/>
      <c r="H48" s="95"/>
      <c r="I48" s="95"/>
      <c r="J48" s="95"/>
      <c r="K48" s="103"/>
      <c r="L48" s="82">
        <v>1</v>
      </c>
      <c r="M48" s="75">
        <v>1</v>
      </c>
      <c r="N48" s="81">
        <v>18</v>
      </c>
      <c r="O48" s="75">
        <v>6</v>
      </c>
      <c r="P48" s="77">
        <f t="shared" si="6"/>
        <v>33.3</v>
      </c>
      <c r="Q48" s="54"/>
      <c r="R48" s="53"/>
      <c r="S48" s="55"/>
      <c r="T48" s="53"/>
      <c r="U48" s="77" t="str">
        <f t="shared" si="5"/>
        <v> </v>
      </c>
      <c r="V48" s="128"/>
      <c r="W48" s="95"/>
      <c r="X48" s="100"/>
      <c r="Y48" s="95"/>
      <c r="Z48" s="95"/>
      <c r="AA48" s="108"/>
    </row>
    <row r="49" spans="1:27" ht="18" customHeight="1" thickBot="1">
      <c r="A49" s="83"/>
      <c r="B49" s="84"/>
      <c r="C49" s="336" t="s">
        <v>12</v>
      </c>
      <c r="D49" s="344"/>
      <c r="E49" s="42"/>
      <c r="F49" s="65"/>
      <c r="G49" s="65"/>
      <c r="H49" s="65"/>
      <c r="I49" s="65"/>
      <c r="J49" s="65"/>
      <c r="K49" s="104"/>
      <c r="L49" s="96">
        <f>SUM(L38:L48)</f>
        <v>11</v>
      </c>
      <c r="M49" s="96">
        <f>SUM(M38:M48)</f>
        <v>11</v>
      </c>
      <c r="N49" s="96">
        <f>SUM(N38:N48)</f>
        <v>442</v>
      </c>
      <c r="O49" s="96">
        <f>SUM(O38:O48)</f>
        <v>122</v>
      </c>
      <c r="P49" s="98">
        <f>IF(L49=0,"",ROUND(O49/N49*100,1))</f>
        <v>27.6</v>
      </c>
      <c r="Q49" s="135">
        <f>SUM(Q42:Q48)</f>
        <v>0</v>
      </c>
      <c r="R49" s="96">
        <f>SUM(R42:R48)</f>
        <v>0</v>
      </c>
      <c r="S49" s="96">
        <f>SUM(S42:S48)</f>
        <v>0</v>
      </c>
      <c r="T49" s="96">
        <f>SUM(T42:T48)</f>
        <v>0</v>
      </c>
      <c r="U49" s="98" t="str">
        <f>IF(Q49=0," ",ROUND(T49/S49*100,1))</f>
        <v> </v>
      </c>
      <c r="V49" s="133"/>
      <c r="W49" s="65"/>
      <c r="X49" s="101"/>
      <c r="Y49" s="65"/>
      <c r="Z49" s="65"/>
      <c r="AA49" s="109"/>
    </row>
    <row r="50" spans="1:27" ht="18" customHeight="1" thickBot="1">
      <c r="A50" s="83"/>
      <c r="B50" s="97"/>
      <c r="C50" s="336" t="s">
        <v>4</v>
      </c>
      <c r="D50" s="337"/>
      <c r="E50" s="42"/>
      <c r="F50" s="65"/>
      <c r="G50" s="68">
        <f>SUM(G12:G36)</f>
        <v>628</v>
      </c>
      <c r="H50" s="68">
        <f>SUM(H12:H36)</f>
        <v>477</v>
      </c>
      <c r="I50" s="68">
        <f>SUM(I12:I36)</f>
        <v>10438</v>
      </c>
      <c r="J50" s="68">
        <f>SUM(J12:J36)</f>
        <v>3231</v>
      </c>
      <c r="K50" s="98">
        <f>IF(G50=" "," ",ROUND(J50/I50*100,1))</f>
        <v>31</v>
      </c>
      <c r="L50" s="70">
        <f>L37+L49</f>
        <v>565</v>
      </c>
      <c r="M50" s="68">
        <f>M37+M49</f>
        <v>434</v>
      </c>
      <c r="N50" s="68">
        <f>N37+N49</f>
        <v>8042</v>
      </c>
      <c r="O50" s="68">
        <f>O37+O49</f>
        <v>1948</v>
      </c>
      <c r="P50" s="98">
        <f>IF(L50=""," ",ROUND(O50/N50*100,1))</f>
        <v>24.2</v>
      </c>
      <c r="Q50" s="67">
        <f>Q37+Q49</f>
        <v>128</v>
      </c>
      <c r="R50" s="68">
        <f>R37+R49</f>
        <v>58</v>
      </c>
      <c r="S50" s="68">
        <f>S37+S49</f>
        <v>1028</v>
      </c>
      <c r="T50" s="68">
        <f>T37+T49</f>
        <v>84</v>
      </c>
      <c r="U50" s="98">
        <f>IF(Q50=""," ",ROUND(T50/S50*100,1))</f>
        <v>8.2</v>
      </c>
      <c r="V50" s="70">
        <f>SUM(V12:V36)</f>
        <v>1521</v>
      </c>
      <c r="W50" s="68">
        <f>SUM(W12:W36)</f>
        <v>113</v>
      </c>
      <c r="X50" s="110">
        <f>IF(V50=""," ",ROUND(W50/V50*100,1))</f>
        <v>7.4</v>
      </c>
      <c r="Y50" s="70">
        <f>SUM(Y12:Y36)</f>
        <v>1288</v>
      </c>
      <c r="Z50" s="68">
        <f>SUM(Z12:Z36)</f>
        <v>74</v>
      </c>
      <c r="AA50" s="98">
        <f>IF(Y50=0," ",ROUND(Z50/Y50*100,1))</f>
        <v>5.7</v>
      </c>
    </row>
  </sheetData>
  <sheetProtection/>
  <mergeCells count="42">
    <mergeCell ref="Y2:AA2"/>
    <mergeCell ref="E4:F4"/>
    <mergeCell ref="H4:J4"/>
    <mergeCell ref="L4:N4"/>
    <mergeCell ref="P4:T4"/>
    <mergeCell ref="C50:D50"/>
    <mergeCell ref="E7:K7"/>
    <mergeCell ref="I8:I11"/>
    <mergeCell ref="E8:E11"/>
    <mergeCell ref="G8:G11"/>
    <mergeCell ref="F8:F11"/>
    <mergeCell ref="C49:D49"/>
    <mergeCell ref="H10:H11"/>
    <mergeCell ref="J10:J11"/>
    <mergeCell ref="A7:A11"/>
    <mergeCell ref="C7:C11"/>
    <mergeCell ref="D7:D11"/>
    <mergeCell ref="B7:B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M10:M11"/>
    <mergeCell ref="O10:O11"/>
    <mergeCell ref="R10:R11"/>
    <mergeCell ref="T10:T11"/>
  </mergeCells>
  <conditionalFormatting sqref="H25:H32 R26:R36 R38:R48 H34:H36 J34:J36 M38:M48 O38:O48 T38:T48 W17:W36 W12:W15 M31:M36 H12:H23 J12:J32 O12:O36 T12:T36 R12:R24 M12:M29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8:Y36 Y12:Y14 Y16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2" r:id="rId1"/>
  <headerFooter alignWithMargins="0">
    <oddFooter>&amp;R&amp;A</oddFooter>
  </headerFooter>
  <ignoredErrors>
    <ignoredError sqref="U50 U37 K50" evalError="1"/>
    <ignoredError sqref="X50 P50 P37" evalError="1" formula="1"/>
    <ignoredError sqref="U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2009-12-21T13:08:17Z</cp:lastPrinted>
  <dcterms:created xsi:type="dcterms:W3CDTF">2002-01-07T10:53:07Z</dcterms:created>
  <dcterms:modified xsi:type="dcterms:W3CDTF">2009-12-21T13:08:33Z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11655928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