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25" windowHeight="5655" activeTab="0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sharedStrings.xml><?xml version="1.0" encoding="utf-8"?>
<sst xmlns="http://schemas.openxmlformats.org/spreadsheetml/2006/main" count="506" uniqueCount="201">
  <si>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</si>
  <si>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</si>
  <si>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</si>
  <si>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</si>
  <si>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</si>
  <si>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</si>
  <si>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</si>
  <si>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</si>
  <si>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</si>
  <si>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</si>
  <si>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</si>
  <si>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</si>
  <si>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</si>
  <si>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</si>
  <si>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</si>
  <si>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</si>
  <si>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</si>
  <si>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</si>
  <si>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</si>
  <si>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</si>
  <si>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</si>
  <si>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</si>
  <si>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</si>
  <si>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</si>
  <si>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</si>
  <si>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</si>
  <si>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</si>
  <si>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</si>
  <si>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</si>
  <si>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</si>
  <si>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</si>
  <si>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</si>
  <si>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</si>
  <si>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</si>
  <si>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</si>
  <si>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</si>
  <si>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</si>
  <si>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</si>
  <si>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</si>
  <si>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</si>
  <si>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</si>
  <si>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</si>
  <si>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</si>
  <si>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</si>
  <si>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</si>
  <si>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</si>
  <si>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</si>
  <si>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</si>
  <si>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</si>
  <si>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</si>
  <si>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</si>
  <si>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</si>
  <si>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</si>
  <si>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</si>
  <si>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</si>
  <si>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</si>
  <si>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</si>
  <si>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</si>
  <si>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</si>
  <si>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</si>
  <si>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</si>
  <si>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</si>
  <si>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</si>
  <si>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</si>
  <si>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</si>
  <si>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</si>
  <si>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</si>
  <si>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</si>
  <si>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</si>
  <si>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</si>
  <si>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</si>
  <si>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</si>
  <si>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</si>
  <si>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</si>
  <si>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</si>
  <si>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</si>
  <si>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</si>
  <si>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大川村</t>
  </si>
  <si>
    <t>いの町</t>
  </si>
  <si>
    <t>仁淀川町</t>
  </si>
  <si>
    <t>中土佐町</t>
  </si>
  <si>
    <t>佐川町</t>
  </si>
  <si>
    <t>越知町</t>
  </si>
  <si>
    <t>四万十町</t>
  </si>
  <si>
    <t>檮原町</t>
  </si>
  <si>
    <t>津野町</t>
  </si>
  <si>
    <t>日高村</t>
  </si>
  <si>
    <t>黒潮町</t>
  </si>
  <si>
    <t>大月町</t>
  </si>
  <si>
    <t>三原村</t>
  </si>
  <si>
    <t>大豊町</t>
  </si>
  <si>
    <t>土佐町</t>
  </si>
  <si>
    <t>生涯学習課</t>
  </si>
  <si>
    <t>なんこく男女共生かがやきプラン</t>
  </si>
  <si>
    <t>生涯学習課人権啓発班</t>
  </si>
  <si>
    <t>土佐市人・ひと共同参画プラン</t>
  </si>
  <si>
    <t>土佐市立とさし女性センター</t>
  </si>
  <si>
    <t>088-852-4039</t>
  </si>
  <si>
    <t>平成24年度</t>
  </si>
  <si>
    <t>人権推進課</t>
  </si>
  <si>
    <t>すくも男女共同参画プラン</t>
  </si>
  <si>
    <t>平成16年4月1日から実施し、必要に応じて見直しをする。</t>
  </si>
  <si>
    <t>じんけん課</t>
  </si>
  <si>
    <t>ふれあい交流センター</t>
  </si>
  <si>
    <t>町民生活課</t>
  </si>
  <si>
    <t>住民課</t>
  </si>
  <si>
    <t>住民福祉課</t>
  </si>
  <si>
    <t>住民生活課</t>
  </si>
  <si>
    <t>本山男女（とも）にかがやく21世紀プラン</t>
  </si>
  <si>
    <t>設定なし</t>
  </si>
  <si>
    <t>土佐町教育委員会事務局</t>
  </si>
  <si>
    <t>総務課</t>
  </si>
  <si>
    <t>企画課</t>
  </si>
  <si>
    <t>いの町男女共同参画推進条例</t>
  </si>
  <si>
    <t>平成20年度</t>
  </si>
  <si>
    <t>人権啓発センター</t>
  </si>
  <si>
    <t>中土佐町男女共同参画推進条例</t>
  </si>
  <si>
    <t>男女共同参画基本計画</t>
  </si>
  <si>
    <t>町民福祉課</t>
  </si>
  <si>
    <t>本庁総務課</t>
  </si>
  <si>
    <t>町民環境課</t>
  </si>
  <si>
    <t>四万十町男女共同参画計画基本計画</t>
  </si>
  <si>
    <t>西庁住民福祉課</t>
  </si>
  <si>
    <t>男女共同参画課</t>
  </si>
  <si>
    <t>高知市男女共同参画推進プラン2006</t>
  </si>
  <si>
    <t>こうち男女共同参画センター</t>
  </si>
  <si>
    <t>高知県高知市旭町3丁目115</t>
  </si>
  <si>
    <t>088-873-9100</t>
  </si>
  <si>
    <t>http://www.sole-kochi.or.jp</t>
  </si>
  <si>
    <t>人権課</t>
  </si>
  <si>
    <t>保健福祉支援センター</t>
  </si>
  <si>
    <t>住民課（文化会館）</t>
  </si>
  <si>
    <t>保健福祉課</t>
  </si>
  <si>
    <t>男女がともに輝く高知市男女共同参画条例</t>
  </si>
  <si>
    <t>人権啓発課</t>
  </si>
  <si>
    <t>須崎市立人権交流センター</t>
  </si>
  <si>
    <t>須崎市女性政策推進行動計画</t>
  </si>
  <si>
    <t>男女共同参画プラン　明日に向かって「心豊かに生きる」</t>
  </si>
  <si>
    <t>土佐清水いきいきライフプラン</t>
  </si>
  <si>
    <t>人と人思いやりプラン</t>
  </si>
  <si>
    <t>平成20年4月1日～3年ごとの見直し</t>
  </si>
  <si>
    <t>伊野町男女共同参画プラン～誰もが互いにやさしく自分らしく輝けるまちへ～</t>
  </si>
  <si>
    <t>高知県土佐市高岡町甲2192－1</t>
  </si>
  <si>
    <t>健康福祉課</t>
  </si>
  <si>
    <t>芸西村男女共同参画ときめきプラン
たのしく住める芸西村をめざして</t>
  </si>
  <si>
    <t>教育委員会・健康福祉課</t>
  </si>
  <si>
    <t>日高村男女共同参画プラン</t>
  </si>
  <si>
    <t>まちづくり課</t>
  </si>
  <si>
    <t>あき男女共同参画プラン</t>
  </si>
  <si>
    <t>期限なし</t>
  </si>
  <si>
    <t>平成22年度</t>
  </si>
  <si>
    <t>平成23年度</t>
  </si>
  <si>
    <t>平成2０年度</t>
  </si>
  <si>
    <t>平成22年度</t>
  </si>
  <si>
    <t>平成21年度</t>
  </si>
  <si>
    <t>有無
庁内連絡会議の</t>
  </si>
  <si>
    <t>現在
の
状況</t>
  </si>
  <si>
    <t>コード
市(区)町村</t>
  </si>
  <si>
    <t>ソーレ</t>
  </si>
  <si>
    <t>780-0935</t>
  </si>
  <si>
    <t>きらら</t>
  </si>
  <si>
    <t>781-1101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</si>
  <si>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</si>
  <si>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</si>
  <si>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</si>
  <si>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</si>
  <si>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</si>
  <si>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</si>
  <si>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</si>
  <si>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</si>
  <si>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</si>
  <si>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</si>
  <si>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</si>
  <si>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</si>
  <si>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</si>
  <si>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</si>
  <si>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</si>
  <si>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</si>
  <si>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</si>
  <si>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</si>
  <si>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</si>
  <si>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</si>
  <si>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○</t>
  </si>
  <si>
    <t>平成18～22年度</t>
  </si>
  <si>
    <t>平成14～23年度</t>
  </si>
  <si>
    <t>平成15～24年度</t>
  </si>
  <si>
    <t>平成17～22年度</t>
  </si>
  <si>
    <t>平成20～29年度</t>
  </si>
  <si>
    <t>平成16～20年度</t>
  </si>
  <si>
    <t>平成19～28年度</t>
  </si>
  <si>
    <t>平成17～26年度</t>
  </si>
  <si>
    <t>基本計画　
平成19～28年度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</si>
  <si>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</si>
  <si>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</si>
  <si>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</si>
  <si>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</si>
  <si>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</si>
  <si>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</si>
  <si>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四万十市男女共同参画計画
（しまんと男女共同参画プラン）</t>
  </si>
  <si>
    <t>平成8～21年度</t>
  </si>
  <si>
    <t>その他：平成　年　月　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</si>
</sst>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yyyy/m/d;@"/>
    <numFmt numFmtId="188" formatCode="#,##0_ "/>
    <numFmt numFmtId="189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24" borderId="2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0" fontId="2" fillId="24" borderId="27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3" applyAlignment="1" applyProtection="1">
      <alignment/>
      <protection/>
    </xf>
    <xf numFmtId="57" fontId="2" fillId="24" borderId="12" xfId="0" applyNumberFormat="1" applyFont="1" applyFill="1" applyBorder="1" applyAlignment="1">
      <alignment/>
    </xf>
    <xf numFmtId="179" fontId="2" fillId="4" borderId="14" xfId="0" applyNumberFormat="1" applyFont="1" applyFill="1" applyBorder="1" applyAlignment="1">
      <alignment/>
    </xf>
    <xf numFmtId="179" fontId="2" fillId="4" borderId="19" xfId="0" applyNumberFormat="1" applyFont="1" applyFill="1" applyBorder="1" applyAlignment="1">
      <alignment/>
    </xf>
    <xf numFmtId="179" fontId="2" fillId="4" borderId="28" xfId="0" applyNumberFormat="1" applyFont="1" applyFill="1" applyBorder="1" applyAlignment="1">
      <alignment/>
    </xf>
    <xf numFmtId="179" fontId="2" fillId="4" borderId="29" xfId="0" applyNumberFormat="1" applyFont="1" applyFill="1" applyBorder="1" applyAlignment="1">
      <alignment/>
    </xf>
    <xf numFmtId="179" fontId="2" fillId="4" borderId="30" xfId="0" applyNumberFormat="1" applyFont="1" applyFill="1" applyBorder="1" applyAlignment="1">
      <alignment/>
    </xf>
    <xf numFmtId="179" fontId="2" fillId="4" borderId="20" xfId="0" applyNumberFormat="1" applyFont="1" applyFill="1" applyBorder="1" applyAlignment="1">
      <alignment/>
    </xf>
    <xf numFmtId="0" fontId="2" fillId="4" borderId="31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180" fontId="2" fillId="4" borderId="14" xfId="0" applyNumberFormat="1" applyFont="1" applyFill="1" applyBorder="1" applyAlignment="1">
      <alignment/>
    </xf>
    <xf numFmtId="180" fontId="2" fillId="4" borderId="19" xfId="0" applyNumberFormat="1" applyFont="1" applyFill="1" applyBorder="1" applyAlignment="1">
      <alignment/>
    </xf>
    <xf numFmtId="180" fontId="2" fillId="4" borderId="28" xfId="0" applyNumberFormat="1" applyFont="1" applyFill="1" applyBorder="1" applyAlignment="1">
      <alignment/>
    </xf>
    <xf numFmtId="180" fontId="2" fillId="4" borderId="29" xfId="0" applyNumberFormat="1" applyFont="1" applyFill="1" applyBorder="1" applyAlignment="1">
      <alignment/>
    </xf>
    <xf numFmtId="180" fontId="2" fillId="4" borderId="30" xfId="0" applyNumberFormat="1" applyFont="1" applyFill="1" applyBorder="1" applyAlignment="1">
      <alignment/>
    </xf>
    <xf numFmtId="180" fontId="2" fillId="4" borderId="32" xfId="0" applyNumberFormat="1" applyFont="1" applyFill="1" applyBorder="1" applyAlignment="1">
      <alignment/>
    </xf>
    <xf numFmtId="180" fontId="2" fillId="4" borderId="33" xfId="0" applyNumberFormat="1" applyFont="1" applyFill="1" applyBorder="1" applyAlignment="1">
      <alignment/>
    </xf>
    <xf numFmtId="180" fontId="2" fillId="4" borderId="34" xfId="0" applyNumberFormat="1" applyFont="1" applyFill="1" applyBorder="1" applyAlignment="1">
      <alignment/>
    </xf>
    <xf numFmtId="180" fontId="2" fillId="4" borderId="35" xfId="0" applyNumberFormat="1" applyFont="1" applyFill="1" applyBorder="1" applyAlignment="1">
      <alignment/>
    </xf>
    <xf numFmtId="180" fontId="2" fillId="4" borderId="3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21" borderId="20" xfId="0" applyFill="1" applyBorder="1" applyAlignment="1">
      <alignment/>
    </xf>
    <xf numFmtId="0" fontId="10" fillId="0" borderId="0" xfId="0" applyFont="1" applyAlignment="1">
      <alignment/>
    </xf>
    <xf numFmtId="179" fontId="2" fillId="4" borderId="37" xfId="0" applyNumberFormat="1" applyFont="1" applyFill="1" applyBorder="1" applyAlignment="1">
      <alignment/>
    </xf>
    <xf numFmtId="179" fontId="2" fillId="4" borderId="15" xfId="0" applyNumberFormat="1" applyFont="1" applyFill="1" applyBorder="1" applyAlignment="1">
      <alignment/>
    </xf>
    <xf numFmtId="179" fontId="2" fillId="4" borderId="10" xfId="0" applyNumberFormat="1" applyFont="1" applyFill="1" applyBorder="1" applyAlignment="1">
      <alignment/>
    </xf>
    <xf numFmtId="179" fontId="2" fillId="4" borderId="11" xfId="0" applyNumberFormat="1" applyFont="1" applyFill="1" applyBorder="1" applyAlignment="1">
      <alignment/>
    </xf>
    <xf numFmtId="179" fontId="2" fillId="4" borderId="3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4" borderId="21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4" borderId="42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24" borderId="46" xfId="0" applyFont="1" applyFill="1" applyBorder="1" applyAlignment="1">
      <alignment horizontal="center" wrapText="1"/>
    </xf>
    <xf numFmtId="0" fontId="2" fillId="24" borderId="4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4" borderId="4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179" fontId="2" fillId="4" borderId="4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55" xfId="0" applyFont="1" applyFill="1" applyBorder="1" applyAlignment="1">
      <alignment wrapText="1"/>
    </xf>
    <xf numFmtId="0" fontId="4" fillId="24" borderId="12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24" borderId="56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24" borderId="12" xfId="0" applyFont="1" applyFill="1" applyBorder="1" applyAlignment="1">
      <alignment wrapText="1"/>
    </xf>
    <xf numFmtId="0" fontId="4" fillId="24" borderId="32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24" borderId="64" xfId="0" applyFont="1" applyFill="1" applyBorder="1" applyAlignment="1">
      <alignment wrapText="1"/>
    </xf>
    <xf numFmtId="0" fontId="4" fillId="24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86" fontId="2" fillId="24" borderId="12" xfId="0" applyNumberFormat="1" applyFont="1" applyFill="1" applyBorder="1" applyAlignment="1">
      <alignment/>
    </xf>
    <xf numFmtId="179" fontId="2" fillId="4" borderId="32" xfId="0" applyNumberFormat="1" applyFont="1" applyFill="1" applyBorder="1" applyAlignment="1">
      <alignment/>
    </xf>
    <xf numFmtId="179" fontId="2" fillId="4" borderId="14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5" xfId="0" applyFont="1" applyBorder="1" applyAlignment="1">
      <alignment/>
    </xf>
    <xf numFmtId="0" fontId="4" fillId="24" borderId="14" xfId="0" applyFont="1" applyFill="1" applyBorder="1" applyAlignment="1">
      <alignment shrinkToFit="1"/>
    </xf>
    <xf numFmtId="0" fontId="4" fillId="24" borderId="32" xfId="0" applyFont="1" applyFill="1" applyBorder="1" applyAlignment="1">
      <alignment shrinkToFit="1"/>
    </xf>
    <xf numFmtId="0" fontId="4" fillId="24" borderId="56" xfId="0" applyFont="1" applyFill="1" applyBorder="1" applyAlignment="1">
      <alignment shrinkToFit="1"/>
    </xf>
    <xf numFmtId="0" fontId="4" fillId="24" borderId="18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66" xfId="0" applyFont="1" applyFill="1" applyBorder="1" applyAlignment="1">
      <alignment/>
    </xf>
    <xf numFmtId="0" fontId="4" fillId="24" borderId="40" xfId="0" applyFont="1" applyFill="1" applyBorder="1" applyAlignment="1">
      <alignment/>
    </xf>
    <xf numFmtId="0" fontId="4" fillId="24" borderId="38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24" borderId="12" xfId="0" applyFont="1" applyFill="1" applyBorder="1" applyAlignment="1">
      <alignment vertical="top"/>
    </xf>
    <xf numFmtId="0" fontId="2" fillId="24" borderId="14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57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24" borderId="32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/>
    </xf>
    <xf numFmtId="0" fontId="4" fillId="24" borderId="3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12" xfId="0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0" fontId="4" fillId="24" borderId="56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57" fontId="2" fillId="0" borderId="11" xfId="0" applyNumberFormat="1" applyFont="1" applyFill="1" applyBorder="1" applyAlignment="1">
      <alignment vertical="top"/>
    </xf>
    <xf numFmtId="185" fontId="2" fillId="0" borderId="11" xfId="0" applyNumberFormat="1" applyFont="1" applyFill="1" applyBorder="1" applyAlignment="1">
      <alignment vertical="top"/>
    </xf>
    <xf numFmtId="0" fontId="4" fillId="24" borderId="14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24" borderId="13" xfId="0" applyFont="1" applyFill="1" applyBorder="1" applyAlignment="1">
      <alignment/>
    </xf>
    <xf numFmtId="180" fontId="2" fillId="4" borderId="56" xfId="0" applyNumberFormat="1" applyFont="1" applyFill="1" applyBorder="1" applyAlignment="1">
      <alignment/>
    </xf>
    <xf numFmtId="180" fontId="2" fillId="4" borderId="15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4" fillId="24" borderId="44" xfId="0" applyFont="1" applyFill="1" applyBorder="1" applyAlignment="1">
      <alignment shrinkToFit="1"/>
    </xf>
    <xf numFmtId="0" fontId="2" fillId="0" borderId="20" xfId="0" applyFont="1" applyBorder="1" applyAlignment="1">
      <alignment/>
    </xf>
    <xf numFmtId="0" fontId="4" fillId="24" borderId="21" xfId="0" applyFont="1" applyFill="1" applyBorder="1" applyAlignment="1">
      <alignment shrinkToFit="1"/>
    </xf>
    <xf numFmtId="0" fontId="4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6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0" xfId="0" applyFont="1" applyAlignment="1">
      <alignment/>
    </xf>
    <xf numFmtId="180" fontId="2" fillId="4" borderId="20" xfId="0" applyNumberFormat="1" applyFont="1" applyFill="1" applyBorder="1" applyAlignment="1">
      <alignment/>
    </xf>
    <xf numFmtId="179" fontId="2" fillId="4" borderId="21" xfId="0" applyNumberFormat="1" applyFont="1" applyFill="1" applyBorder="1" applyAlignment="1">
      <alignment/>
    </xf>
    <xf numFmtId="188" fontId="2" fillId="24" borderId="10" xfId="0" applyNumberFormat="1" applyFont="1" applyFill="1" applyBorder="1" applyAlignment="1">
      <alignment/>
    </xf>
    <xf numFmtId="188" fontId="2" fillId="24" borderId="11" xfId="0" applyNumberFormat="1" applyFont="1" applyFill="1" applyBorder="1" applyAlignment="1">
      <alignment/>
    </xf>
    <xf numFmtId="188" fontId="2" fillId="24" borderId="17" xfId="0" applyNumberFormat="1" applyFont="1" applyFill="1" applyBorder="1" applyAlignment="1">
      <alignment/>
    </xf>
    <xf numFmtId="188" fontId="2" fillId="24" borderId="23" xfId="0" applyNumberFormat="1" applyFont="1" applyFill="1" applyBorder="1" applyAlignment="1">
      <alignment/>
    </xf>
    <xf numFmtId="188" fontId="2" fillId="24" borderId="25" xfId="0" applyNumberFormat="1" applyFont="1" applyFill="1" applyBorder="1" applyAlignment="1">
      <alignment/>
    </xf>
    <xf numFmtId="188" fontId="2" fillId="24" borderId="27" xfId="0" applyNumberFormat="1" applyFont="1" applyFill="1" applyBorder="1" applyAlignment="1">
      <alignment/>
    </xf>
    <xf numFmtId="188" fontId="2" fillId="4" borderId="31" xfId="0" applyNumberFormat="1" applyFont="1" applyFill="1" applyBorder="1" applyAlignment="1">
      <alignment/>
    </xf>
    <xf numFmtId="188" fontId="2" fillId="24" borderId="64" xfId="0" applyNumberFormat="1" applyFont="1" applyFill="1" applyBorder="1" applyAlignment="1">
      <alignment/>
    </xf>
    <xf numFmtId="188" fontId="2" fillId="25" borderId="10" xfId="0" applyNumberFormat="1" applyFont="1" applyFill="1" applyBorder="1" applyAlignment="1" applyProtection="1">
      <alignment/>
      <protection locked="0"/>
    </xf>
    <xf numFmtId="188" fontId="2" fillId="24" borderId="67" xfId="0" applyNumberFormat="1" applyFont="1" applyFill="1" applyBorder="1" applyAlignment="1">
      <alignment/>
    </xf>
    <xf numFmtId="188" fontId="2" fillId="24" borderId="68" xfId="0" applyNumberFormat="1" applyFont="1" applyFill="1" applyBorder="1" applyAlignment="1">
      <alignment/>
    </xf>
    <xf numFmtId="188" fontId="2" fillId="24" borderId="31" xfId="0" applyNumberFormat="1" applyFont="1" applyFill="1" applyBorder="1" applyAlignment="1">
      <alignment/>
    </xf>
    <xf numFmtId="188" fontId="2" fillId="24" borderId="69" xfId="0" applyNumberFormat="1" applyFont="1" applyFill="1" applyBorder="1" applyAlignment="1">
      <alignment/>
    </xf>
    <xf numFmtId="188" fontId="2" fillId="24" borderId="39" xfId="0" applyNumberFormat="1" applyFont="1" applyFill="1" applyBorder="1" applyAlignment="1">
      <alignment/>
    </xf>
    <xf numFmtId="188" fontId="2" fillId="24" borderId="70" xfId="0" applyNumberFormat="1" applyFont="1" applyFill="1" applyBorder="1" applyAlignment="1">
      <alignment/>
    </xf>
    <xf numFmtId="188" fontId="2" fillId="24" borderId="71" xfId="0" applyNumberFormat="1" applyFont="1" applyFill="1" applyBorder="1" applyAlignment="1">
      <alignment/>
    </xf>
    <xf numFmtId="188" fontId="2" fillId="26" borderId="68" xfId="0" applyNumberFormat="1" applyFont="1" applyFill="1" applyBorder="1" applyAlignment="1">
      <alignment/>
    </xf>
    <xf numFmtId="188" fontId="2" fillId="4" borderId="68" xfId="0" applyNumberFormat="1" applyFont="1" applyFill="1" applyBorder="1" applyAlignment="1">
      <alignment/>
    </xf>
    <xf numFmtId="188" fontId="2" fillId="0" borderId="64" xfId="0" applyNumberFormat="1" applyFont="1" applyFill="1" applyBorder="1" applyAlignment="1">
      <alignment/>
    </xf>
    <xf numFmtId="188" fontId="2" fillId="27" borderId="12" xfId="0" applyNumberFormat="1" applyFont="1" applyFill="1" applyBorder="1" applyAlignment="1">
      <alignment/>
    </xf>
    <xf numFmtId="188" fontId="2" fillId="27" borderId="10" xfId="0" applyNumberFormat="1" applyFont="1" applyFill="1" applyBorder="1" applyAlignment="1">
      <alignment/>
    </xf>
    <xf numFmtId="188" fontId="2" fillId="25" borderId="10" xfId="0" applyNumberFormat="1" applyFont="1" applyFill="1" applyBorder="1" applyAlignment="1">
      <alignment/>
    </xf>
    <xf numFmtId="188" fontId="2" fillId="24" borderId="12" xfId="0" applyNumberFormat="1" applyFont="1" applyFill="1" applyBorder="1" applyAlignment="1">
      <alignment/>
    </xf>
    <xf numFmtId="188" fontId="2" fillId="24" borderId="13" xfId="0" applyNumberFormat="1" applyFont="1" applyFill="1" applyBorder="1" applyAlignment="1">
      <alignment/>
    </xf>
    <xf numFmtId="188" fontId="2" fillId="24" borderId="16" xfId="0" applyNumberFormat="1" applyFont="1" applyFill="1" applyBorder="1" applyAlignment="1">
      <alignment/>
    </xf>
    <xf numFmtId="188" fontId="2" fillId="24" borderId="22" xfId="0" applyNumberFormat="1" applyFont="1" applyFill="1" applyBorder="1" applyAlignment="1">
      <alignment/>
    </xf>
    <xf numFmtId="188" fontId="2" fillId="24" borderId="24" xfId="0" applyNumberFormat="1" applyFont="1" applyFill="1" applyBorder="1" applyAlignment="1">
      <alignment/>
    </xf>
    <xf numFmtId="188" fontId="2" fillId="24" borderId="26" xfId="0" applyNumberFormat="1" applyFont="1" applyFill="1" applyBorder="1" applyAlignment="1">
      <alignment/>
    </xf>
    <xf numFmtId="188" fontId="2" fillId="4" borderId="18" xfId="0" applyNumberFormat="1" applyFont="1" applyFill="1" applyBorder="1" applyAlignment="1">
      <alignment/>
    </xf>
    <xf numFmtId="188" fontId="2" fillId="17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2" xfId="0" applyNumberFormat="1" applyFont="1" applyFill="1" applyBorder="1" applyAlignment="1">
      <alignment wrapText="1"/>
    </xf>
    <xf numFmtId="188" fontId="2" fillId="0" borderId="32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56" xfId="0" applyNumberFormat="1" applyFont="1" applyFill="1" applyBorder="1" applyAlignment="1">
      <alignment/>
    </xf>
    <xf numFmtId="188" fontId="2" fillId="4" borderId="20" xfId="0" applyNumberFormat="1" applyFont="1" applyFill="1" applyBorder="1" applyAlignment="1">
      <alignment/>
    </xf>
    <xf numFmtId="188" fontId="2" fillId="0" borderId="0" xfId="0" applyNumberFormat="1" applyFont="1" applyAlignment="1">
      <alignment/>
    </xf>
    <xf numFmtId="188" fontId="2" fillId="0" borderId="54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88" fontId="2" fillId="0" borderId="72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188" fontId="2" fillId="4" borderId="73" xfId="0" applyNumberFormat="1" applyFont="1" applyFill="1" applyBorder="1" applyAlignment="1">
      <alignment/>
    </xf>
    <xf numFmtId="0" fontId="2" fillId="0" borderId="4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0" xfId="0" applyAlignment="1">
      <alignment vertical="top" wrapText="1"/>
    </xf>
    <xf numFmtId="0" fontId="4" fillId="0" borderId="55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55" xfId="0" applyFont="1" applyFill="1" applyBorder="1" applyAlignment="1">
      <alignment vertical="top" wrapText="1"/>
    </xf>
    <xf numFmtId="5" fontId="2" fillId="0" borderId="55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86" fontId="2" fillId="0" borderId="14" xfId="0" applyNumberFormat="1" applyFont="1" applyFill="1" applyBorder="1" applyAlignment="1">
      <alignment vertical="top"/>
    </xf>
    <xf numFmtId="186" fontId="2" fillId="0" borderId="15" xfId="0" applyNumberFormat="1" applyFont="1" applyFill="1" applyBorder="1" applyAlignment="1">
      <alignment vertical="top"/>
    </xf>
    <xf numFmtId="186" fontId="2" fillId="0" borderId="14" xfId="0" applyNumberFormat="1" applyFont="1" applyFill="1" applyBorder="1" applyAlignment="1">
      <alignment/>
    </xf>
    <xf numFmtId="186" fontId="2" fillId="0" borderId="15" xfId="0" applyNumberFormat="1" applyFont="1" applyFill="1" applyBorder="1" applyAlignment="1">
      <alignment/>
    </xf>
    <xf numFmtId="186" fontId="2" fillId="0" borderId="32" xfId="0" applyNumberFormat="1" applyFont="1" applyFill="1" applyBorder="1" applyAlignment="1">
      <alignment vertical="top"/>
    </xf>
    <xf numFmtId="186" fontId="2" fillId="0" borderId="12" xfId="0" applyNumberFormat="1" applyFont="1" applyFill="1" applyBorder="1" applyAlignment="1">
      <alignment vertical="top"/>
    </xf>
    <xf numFmtId="186" fontId="2" fillId="0" borderId="56" xfId="0" applyNumberFormat="1" applyFont="1" applyFill="1" applyBorder="1" applyAlignment="1">
      <alignment vertical="top"/>
    </xf>
    <xf numFmtId="186" fontId="2" fillId="0" borderId="13" xfId="0" applyNumberFormat="1" applyFont="1" applyFill="1" applyBorder="1" applyAlignment="1">
      <alignment vertical="top"/>
    </xf>
    <xf numFmtId="186" fontId="2" fillId="24" borderId="33" xfId="0" applyNumberFormat="1" applyFont="1" applyFill="1" applyBorder="1" applyAlignment="1">
      <alignment/>
    </xf>
    <xf numFmtId="186" fontId="2" fillId="24" borderId="19" xfId="0" applyNumberFormat="1" applyFont="1" applyFill="1" applyBorder="1" applyAlignment="1">
      <alignment/>
    </xf>
    <xf numFmtId="186" fontId="2" fillId="4" borderId="18" xfId="0" applyNumberFormat="1" applyFont="1" applyFill="1" applyBorder="1" applyAlignment="1">
      <alignment/>
    </xf>
    <xf numFmtId="186" fontId="2" fillId="4" borderId="20" xfId="0" applyNumberFormat="1" applyFont="1" applyFill="1" applyBorder="1" applyAlignment="1">
      <alignment/>
    </xf>
    <xf numFmtId="189" fontId="2" fillId="0" borderId="14" xfId="0" applyNumberFormat="1" applyFont="1" applyFill="1" applyBorder="1" applyAlignment="1">
      <alignment vertical="top"/>
    </xf>
    <xf numFmtId="189" fontId="2" fillId="0" borderId="15" xfId="0" applyNumberFormat="1" applyFont="1" applyFill="1" applyBorder="1" applyAlignment="1">
      <alignment vertical="top"/>
    </xf>
    <xf numFmtId="189" fontId="2" fillId="24" borderId="19" xfId="0" applyNumberFormat="1" applyFont="1" applyFill="1" applyBorder="1" applyAlignment="1">
      <alignment/>
    </xf>
    <xf numFmtId="189" fontId="2" fillId="0" borderId="14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 vertical="center"/>
    </xf>
    <xf numFmtId="0" fontId="4" fillId="0" borderId="73" xfId="0" applyFont="1" applyBorder="1" applyAlignment="1">
      <alignment horizontal="center"/>
    </xf>
    <xf numFmtId="0" fontId="2" fillId="24" borderId="55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textRotation="255" wrapText="1"/>
    </xf>
    <xf numFmtId="0" fontId="0" fillId="0" borderId="37" xfId="0" applyBorder="1" applyAlignment="1">
      <alignment horizontal="center" textRotation="255" wrapText="1"/>
    </xf>
    <xf numFmtId="0" fontId="0" fillId="0" borderId="40" xfId="0" applyBorder="1" applyAlignment="1">
      <alignment horizontal="center" textRotation="255" wrapText="1"/>
    </xf>
    <xf numFmtId="0" fontId="2" fillId="24" borderId="74" xfId="0" applyFont="1" applyFill="1" applyBorder="1" applyAlignment="1">
      <alignment textRotation="255" wrapText="1"/>
    </xf>
    <xf numFmtId="0" fontId="2" fillId="24" borderId="38" xfId="0" applyFont="1" applyFill="1" applyBorder="1" applyAlignment="1">
      <alignment textRotation="255" wrapText="1"/>
    </xf>
    <xf numFmtId="0" fontId="2" fillId="24" borderId="66" xfId="0" applyFont="1" applyFill="1" applyBorder="1" applyAlignment="1">
      <alignment textRotation="255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textRotation="255" wrapText="1"/>
    </xf>
    <xf numFmtId="0" fontId="2" fillId="24" borderId="71" xfId="0" applyFont="1" applyFill="1" applyBorder="1" applyAlignment="1">
      <alignment horizontal="center" textRotation="255" wrapText="1"/>
    </xf>
    <xf numFmtId="0" fontId="2" fillId="24" borderId="39" xfId="0" applyFont="1" applyFill="1" applyBorder="1" applyAlignment="1">
      <alignment horizontal="center" textRotation="255" wrapText="1"/>
    </xf>
    <xf numFmtId="0" fontId="2" fillId="24" borderId="75" xfId="0" applyFont="1" applyFill="1" applyBorder="1" applyAlignment="1">
      <alignment horizontal="center" textRotation="255" shrinkToFit="1"/>
    </xf>
    <xf numFmtId="0" fontId="2" fillId="24" borderId="37" xfId="0" applyFont="1" applyFill="1" applyBorder="1" applyAlignment="1">
      <alignment horizontal="center" textRotation="255" shrinkToFit="1"/>
    </xf>
    <xf numFmtId="0" fontId="2" fillId="24" borderId="40" xfId="0" applyFont="1" applyFill="1" applyBorder="1" applyAlignment="1">
      <alignment horizontal="center" textRotation="255" shrinkToFit="1"/>
    </xf>
    <xf numFmtId="0" fontId="2" fillId="24" borderId="77" xfId="0" applyFont="1" applyFill="1" applyBorder="1" applyAlignment="1">
      <alignment horizontal="center" vertical="center" wrapText="1"/>
    </xf>
    <xf numFmtId="0" fontId="2" fillId="24" borderId="78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textRotation="255" wrapText="1"/>
    </xf>
    <xf numFmtId="0" fontId="2" fillId="0" borderId="38" xfId="0" applyFont="1" applyBorder="1" applyAlignment="1">
      <alignment horizontal="center" textRotation="255" wrapText="1"/>
    </xf>
    <xf numFmtId="0" fontId="2" fillId="0" borderId="66" xfId="0" applyFont="1" applyBorder="1" applyAlignment="1">
      <alignment horizontal="center" textRotation="255" wrapText="1"/>
    </xf>
    <xf numFmtId="0" fontId="2" fillId="0" borderId="75" xfId="0" applyFont="1" applyBorder="1" applyAlignment="1">
      <alignment horizontal="center" textRotation="255" wrapText="1"/>
    </xf>
    <xf numFmtId="0" fontId="2" fillId="0" borderId="37" xfId="0" applyFont="1" applyBorder="1" applyAlignment="1">
      <alignment horizontal="center" textRotation="255" wrapText="1"/>
    </xf>
    <xf numFmtId="0" fontId="2" fillId="0" borderId="40" xfId="0" applyFont="1" applyBorder="1" applyAlignment="1">
      <alignment horizontal="center" textRotation="255" wrapText="1"/>
    </xf>
    <xf numFmtId="0" fontId="2" fillId="0" borderId="74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75" xfId="0" applyFont="1" applyBorder="1" applyAlignment="1">
      <alignment horizontal="center" vertical="center" textRotation="255" wrapText="1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2" fillId="24" borderId="74" xfId="0" applyFont="1" applyFill="1" applyBorder="1" applyAlignment="1">
      <alignment horizontal="center" vertical="distributed" textRotation="255"/>
    </xf>
    <xf numFmtId="0" fontId="2" fillId="24" borderId="38" xfId="0" applyFont="1" applyFill="1" applyBorder="1" applyAlignment="1">
      <alignment horizontal="center" vertical="distributed" textRotation="255"/>
    </xf>
    <xf numFmtId="0" fontId="2" fillId="24" borderId="66" xfId="0" applyFont="1" applyFill="1" applyBorder="1" applyAlignment="1">
      <alignment horizontal="center" vertical="distributed" textRotation="255"/>
    </xf>
    <xf numFmtId="0" fontId="2" fillId="24" borderId="75" xfId="0" applyFont="1" applyFill="1" applyBorder="1" applyAlignment="1">
      <alignment horizontal="center" vertical="center" textRotation="255"/>
    </xf>
    <xf numFmtId="0" fontId="2" fillId="24" borderId="37" xfId="0" applyFont="1" applyFill="1" applyBorder="1" applyAlignment="1">
      <alignment horizontal="center" vertical="center" textRotation="255"/>
    </xf>
    <xf numFmtId="0" fontId="2" fillId="24" borderId="40" xfId="0" applyFont="1" applyFill="1" applyBorder="1" applyAlignment="1">
      <alignment horizontal="center" vertical="center" textRotation="255"/>
    </xf>
    <xf numFmtId="0" fontId="4" fillId="0" borderId="42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24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51" xfId="0" applyBorder="1" applyAlignment="1">
      <alignment/>
    </xf>
    <xf numFmtId="0" fontId="2" fillId="24" borderId="46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4" borderId="8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1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24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24" borderId="11" xfId="0" applyFont="1" applyFill="1" applyBorder="1" applyAlignment="1">
      <alignment vertical="center" textRotation="255"/>
    </xf>
    <xf numFmtId="0" fontId="2" fillId="24" borderId="39" xfId="0" applyFont="1" applyFill="1" applyBorder="1" applyAlignment="1">
      <alignment vertical="center" textRotation="255"/>
    </xf>
    <xf numFmtId="0" fontId="2" fillId="24" borderId="11" xfId="0" applyFont="1" applyFill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2" fillId="0" borderId="1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7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74" xfId="0" applyFont="1" applyBorder="1" applyAlignment="1">
      <alignment horizontal="center" textRotation="255"/>
    </xf>
    <xf numFmtId="0" fontId="2" fillId="0" borderId="38" xfId="0" applyFont="1" applyBorder="1" applyAlignment="1">
      <alignment horizontal="center" textRotation="255"/>
    </xf>
    <xf numFmtId="0" fontId="2" fillId="0" borderId="66" xfId="0" applyFont="1" applyBorder="1" applyAlignment="1">
      <alignment horizontal="center" textRotation="255"/>
    </xf>
    <xf numFmtId="0" fontId="2" fillId="0" borderId="37" xfId="0" applyFont="1" applyBorder="1" applyAlignment="1">
      <alignment horizontal="center" textRotation="255"/>
    </xf>
    <xf numFmtId="0" fontId="2" fillId="0" borderId="40" xfId="0" applyFont="1" applyBorder="1" applyAlignment="1">
      <alignment horizontal="center" textRotation="255"/>
    </xf>
    <xf numFmtId="0" fontId="2" fillId="24" borderId="11" xfId="0" applyFont="1" applyFill="1" applyBorder="1" applyAlignment="1">
      <alignment horizontal="center" vertical="center" textRotation="255"/>
    </xf>
    <xf numFmtId="0" fontId="2" fillId="24" borderId="39" xfId="0" applyFont="1" applyFill="1" applyBorder="1" applyAlignment="1">
      <alignment horizontal="center" vertical="center" textRotation="255"/>
    </xf>
    <xf numFmtId="0" fontId="2" fillId="24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2" fillId="2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4" fillId="24" borderId="77" xfId="0" applyFont="1" applyFill="1" applyBorder="1" applyAlignment="1">
      <alignment horizontal="center" vertical="center"/>
    </xf>
    <xf numFmtId="0" fontId="4" fillId="24" borderId="78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4" fillId="24" borderId="32" xfId="0" applyFont="1" applyFill="1" applyBorder="1" applyAlignment="1">
      <alignment horizontal="left" vertical="center"/>
    </xf>
    <xf numFmtId="0" fontId="4" fillId="24" borderId="54" xfId="0" applyFont="1" applyFill="1" applyBorder="1" applyAlignment="1">
      <alignment horizontal="left" vertical="center"/>
    </xf>
    <xf numFmtId="0" fontId="4" fillId="24" borderId="82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wrapText="1"/>
    </xf>
    <xf numFmtId="0" fontId="4" fillId="24" borderId="40" xfId="0" applyFont="1" applyFill="1" applyBorder="1" applyAlignment="1">
      <alignment horizontal="center"/>
    </xf>
    <xf numFmtId="0" fontId="4" fillId="24" borderId="56" xfId="0" applyFont="1" applyFill="1" applyBorder="1" applyAlignment="1">
      <alignment horizontal="center" wrapText="1"/>
    </xf>
    <xf numFmtId="0" fontId="4" fillId="24" borderId="44" xfId="0" applyFont="1" applyFill="1" applyBorder="1" applyAlignment="1">
      <alignment horizontal="center"/>
    </xf>
    <xf numFmtId="0" fontId="4" fillId="24" borderId="57" xfId="0" applyFont="1" applyFill="1" applyBorder="1" applyAlignment="1">
      <alignment vertical="center" textRotation="255"/>
    </xf>
    <xf numFmtId="0" fontId="4" fillId="24" borderId="41" xfId="0" applyFont="1" applyFill="1" applyBorder="1" applyAlignment="1">
      <alignment vertical="center" textRotation="255"/>
    </xf>
    <xf numFmtId="58" fontId="8" fillId="0" borderId="83" xfId="0" applyNumberFormat="1" applyFont="1" applyBorder="1" applyAlignment="1">
      <alignment horizontal="center" vertical="center"/>
    </xf>
    <xf numFmtId="58" fontId="8" fillId="0" borderId="84" xfId="0" applyNumberFormat="1" applyFont="1" applyBorder="1" applyAlignment="1">
      <alignment horizontal="center" vertical="center"/>
    </xf>
    <xf numFmtId="58" fontId="8" fillId="0" borderId="62" xfId="0" applyNumberFormat="1" applyFont="1" applyBorder="1" applyAlignment="1">
      <alignment horizontal="center" vertical="center"/>
    </xf>
    <xf numFmtId="58" fontId="8" fillId="0" borderId="85" xfId="0" applyNumberFormat="1" applyFont="1" applyBorder="1" applyAlignment="1">
      <alignment horizontal="center" vertical="center"/>
    </xf>
    <xf numFmtId="0" fontId="4" fillId="24" borderId="56" xfId="0" applyFont="1" applyFill="1" applyBorder="1" applyAlignment="1">
      <alignment vertical="center" textRotation="255" wrapText="1"/>
    </xf>
    <xf numFmtId="0" fontId="4" fillId="24" borderId="44" xfId="0" applyFont="1" applyFill="1" applyBorder="1" applyAlignment="1">
      <alignment vertical="center" textRotation="255" wrapText="1"/>
    </xf>
    <xf numFmtId="0" fontId="4" fillId="24" borderId="77" xfId="0" applyFont="1" applyFill="1" applyBorder="1" applyAlignment="1">
      <alignment vertical="center" wrapText="1"/>
    </xf>
    <xf numFmtId="0" fontId="4" fillId="24" borderId="78" xfId="0" applyFont="1" applyFill="1" applyBorder="1" applyAlignment="1">
      <alignment vertical="center" wrapText="1"/>
    </xf>
    <xf numFmtId="0" fontId="4" fillId="24" borderId="48" xfId="0" applyFont="1" applyFill="1" applyBorder="1" applyAlignment="1">
      <alignment vertical="center" wrapText="1"/>
    </xf>
    <xf numFmtId="0" fontId="4" fillId="24" borderId="56" xfId="0" applyFont="1" applyFill="1" applyBorder="1" applyAlignment="1">
      <alignment vertical="center" textRotation="255"/>
    </xf>
    <xf numFmtId="0" fontId="4" fillId="24" borderId="44" xfId="0" applyFont="1" applyFill="1" applyBorder="1" applyAlignment="1">
      <alignment vertical="center" textRotation="255"/>
    </xf>
    <xf numFmtId="0" fontId="2" fillId="0" borderId="75" xfId="0" applyFont="1" applyBorder="1" applyAlignment="1">
      <alignment horizontal="center" vertical="top" textRotation="255" wrapText="1"/>
    </xf>
    <xf numFmtId="0" fontId="2" fillId="0" borderId="37" xfId="0" applyFont="1" applyBorder="1" applyAlignment="1">
      <alignment horizontal="center" vertical="top" textRotation="255"/>
    </xf>
    <xf numFmtId="0" fontId="2" fillId="0" borderId="40" xfId="0" applyFont="1" applyBorder="1" applyAlignment="1">
      <alignment horizontal="center" vertical="top" textRotation="255"/>
    </xf>
    <xf numFmtId="0" fontId="4" fillId="24" borderId="4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wrapText="1"/>
    </xf>
    <xf numFmtId="0" fontId="0" fillId="0" borderId="66" xfId="0" applyBorder="1" applyAlignment="1">
      <alignment/>
    </xf>
    <xf numFmtId="0" fontId="4" fillId="24" borderId="11" xfId="0" applyFont="1" applyFill="1" applyBorder="1" applyAlignment="1">
      <alignment horizontal="center" vertical="center" textRotation="255"/>
    </xf>
    <xf numFmtId="0" fontId="4" fillId="24" borderId="39" xfId="0" applyFont="1" applyFill="1" applyBorder="1" applyAlignment="1">
      <alignment horizontal="center" vertical="center" textRotation="255"/>
    </xf>
    <xf numFmtId="0" fontId="2" fillId="24" borderId="86" xfId="0" applyFont="1" applyFill="1" applyBorder="1" applyAlignment="1">
      <alignment horizontal="center" vertical="center" textRotation="255"/>
    </xf>
    <xf numFmtId="0" fontId="2" fillId="24" borderId="87" xfId="0" applyFont="1" applyFill="1" applyBorder="1" applyAlignment="1">
      <alignment horizontal="center" vertical="center" textRotation="255"/>
    </xf>
    <xf numFmtId="0" fontId="2" fillId="24" borderId="64" xfId="0" applyFont="1" applyFill="1" applyBorder="1" applyAlignment="1">
      <alignment horizontal="center" vertical="center" textRotation="255"/>
    </xf>
    <xf numFmtId="0" fontId="2" fillId="24" borderId="32" xfId="0" applyFont="1" applyFill="1" applyBorder="1" applyAlignment="1">
      <alignment horizontal="center" vertical="center" textRotation="255"/>
    </xf>
    <xf numFmtId="0" fontId="2" fillId="24" borderId="75" xfId="0" applyFont="1" applyFill="1" applyBorder="1" applyAlignment="1">
      <alignment horizontal="center" vertical="distributed" textRotation="255"/>
    </xf>
    <xf numFmtId="0" fontId="2" fillId="24" borderId="37" xfId="0" applyFont="1" applyFill="1" applyBorder="1" applyAlignment="1">
      <alignment horizontal="center" vertical="distributed" textRotation="255"/>
    </xf>
    <xf numFmtId="0" fontId="2" fillId="24" borderId="40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15.50390625" style="2" customWidth="1"/>
    <col min="6" max="9" width="4.125" style="2" customWidth="1"/>
    <col min="10" max="10" width="25.125" style="2" customWidth="1"/>
    <col min="11" max="12" width="8.125" style="2" customWidth="1"/>
    <col min="13" max="13" width="4.625" style="2" customWidth="1"/>
    <col min="14" max="14" width="29.25390625" style="2" customWidth="1"/>
    <col min="15" max="15" width="13.625" style="2" customWidth="1"/>
    <col min="16" max="16" width="4.625" style="2" customWidth="1"/>
    <col min="17" max="22" width="9.00390625" style="95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6" t="s">
        <v>25</v>
      </c>
    </row>
    <row r="3" ht="9.75" customHeight="1" thickBot="1"/>
    <row r="4" spans="1:16" s="1" customFormat="1" ht="32.25" customHeight="1">
      <c r="A4" s="292" t="s">
        <v>39</v>
      </c>
      <c r="B4" s="295" t="s">
        <v>157</v>
      </c>
      <c r="C4" s="390" t="s">
        <v>40</v>
      </c>
      <c r="D4" s="391" t="s">
        <v>24</v>
      </c>
      <c r="E4" s="273" t="s">
        <v>5</v>
      </c>
      <c r="F4" s="283" t="s">
        <v>37</v>
      </c>
      <c r="G4" s="276" t="s">
        <v>38</v>
      </c>
      <c r="H4" s="279" t="s">
        <v>155</v>
      </c>
      <c r="I4" s="286" t="s">
        <v>4</v>
      </c>
      <c r="J4" s="289" t="s">
        <v>28</v>
      </c>
      <c r="K4" s="290"/>
      <c r="L4" s="290"/>
      <c r="M4" s="291"/>
      <c r="N4" s="289" t="s">
        <v>54</v>
      </c>
      <c r="O4" s="290"/>
      <c r="P4" s="291"/>
    </row>
    <row r="5" spans="1:16" s="65" customFormat="1" ht="22.5" customHeight="1">
      <c r="A5" s="293"/>
      <c r="B5" s="296"/>
      <c r="C5" s="392"/>
      <c r="D5" s="393"/>
      <c r="E5" s="274"/>
      <c r="F5" s="284"/>
      <c r="G5" s="277"/>
      <c r="H5" s="280"/>
      <c r="I5" s="287"/>
      <c r="J5" s="271" t="s">
        <v>14</v>
      </c>
      <c r="K5" s="282"/>
      <c r="L5" s="272"/>
      <c r="M5" s="64" t="s">
        <v>15</v>
      </c>
      <c r="N5" s="271" t="s">
        <v>16</v>
      </c>
      <c r="O5" s="272"/>
      <c r="P5" s="64" t="s">
        <v>15</v>
      </c>
    </row>
    <row r="6" spans="1:16" s="1" customFormat="1" ht="43.5" customHeight="1">
      <c r="A6" s="294"/>
      <c r="B6" s="297"/>
      <c r="C6" s="392"/>
      <c r="D6" s="393"/>
      <c r="E6" s="275"/>
      <c r="F6" s="285"/>
      <c r="G6" s="278"/>
      <c r="H6" s="281"/>
      <c r="I6" s="288"/>
      <c r="J6" s="66" t="s">
        <v>34</v>
      </c>
      <c r="K6" s="67" t="s">
        <v>7</v>
      </c>
      <c r="L6" s="67" t="s">
        <v>8</v>
      </c>
      <c r="M6" s="68" t="s">
        <v>156</v>
      </c>
      <c r="N6" s="69" t="s">
        <v>35</v>
      </c>
      <c r="O6" s="70" t="s">
        <v>36</v>
      </c>
      <c r="P6" s="68" t="s">
        <v>156</v>
      </c>
    </row>
    <row r="7" spans="1:16" ht="29.25" customHeight="1">
      <c r="A7" s="151">
        <v>39</v>
      </c>
      <c r="B7" s="152">
        <v>201</v>
      </c>
      <c r="C7" s="153" t="s">
        <v>57</v>
      </c>
      <c r="D7" s="154" t="s">
        <v>58</v>
      </c>
      <c r="E7" s="155" t="s">
        <v>123</v>
      </c>
      <c r="F7" s="256">
        <v>1</v>
      </c>
      <c r="G7" s="252">
        <v>1</v>
      </c>
      <c r="H7" s="257">
        <v>1</v>
      </c>
      <c r="I7" s="252">
        <v>1</v>
      </c>
      <c r="J7" s="155" t="s">
        <v>133</v>
      </c>
      <c r="K7" s="157">
        <v>38443</v>
      </c>
      <c r="L7" s="157">
        <v>38443</v>
      </c>
      <c r="M7" s="264"/>
      <c r="N7" s="249" t="s">
        <v>124</v>
      </c>
      <c r="O7" s="158" t="s">
        <v>183</v>
      </c>
      <c r="P7" s="88"/>
    </row>
    <row r="8" spans="1:16" ht="29.25" customHeight="1">
      <c r="A8" s="151">
        <v>39</v>
      </c>
      <c r="B8" s="152">
        <v>202</v>
      </c>
      <c r="C8" s="153" t="s">
        <v>57</v>
      </c>
      <c r="D8" s="154" t="s">
        <v>59</v>
      </c>
      <c r="E8" s="155" t="s">
        <v>134</v>
      </c>
      <c r="F8" s="256">
        <v>1</v>
      </c>
      <c r="G8" s="252">
        <v>2</v>
      </c>
      <c r="H8" s="257">
        <v>0</v>
      </c>
      <c r="I8" s="252">
        <v>0</v>
      </c>
      <c r="J8" s="155"/>
      <c r="K8" s="157"/>
      <c r="L8" s="157"/>
      <c r="M8" s="264">
        <v>2</v>
      </c>
      <c r="N8" s="250" t="s">
        <v>137</v>
      </c>
      <c r="O8" s="158" t="s">
        <v>109</v>
      </c>
      <c r="P8" s="88"/>
    </row>
    <row r="9" spans="1:16" ht="13.5">
      <c r="A9" s="151">
        <v>39</v>
      </c>
      <c r="B9" s="152">
        <v>203</v>
      </c>
      <c r="C9" s="153" t="s">
        <v>57</v>
      </c>
      <c r="D9" s="159" t="s">
        <v>60</v>
      </c>
      <c r="E9" s="156" t="s">
        <v>147</v>
      </c>
      <c r="F9" s="256">
        <v>1</v>
      </c>
      <c r="G9" s="252">
        <v>2</v>
      </c>
      <c r="H9" s="257">
        <v>0</v>
      </c>
      <c r="I9" s="252">
        <v>1</v>
      </c>
      <c r="J9" s="155"/>
      <c r="K9" s="160"/>
      <c r="L9" s="160"/>
      <c r="M9" s="264">
        <v>2</v>
      </c>
      <c r="N9" s="249" t="s">
        <v>148</v>
      </c>
      <c r="O9" s="161" t="s">
        <v>149</v>
      </c>
      <c r="P9" s="88"/>
    </row>
    <row r="10" spans="1:16" ht="13.5">
      <c r="A10" s="151">
        <v>39</v>
      </c>
      <c r="B10" s="152">
        <v>204</v>
      </c>
      <c r="C10" s="153" t="s">
        <v>57</v>
      </c>
      <c r="D10" s="159" t="s">
        <v>61</v>
      </c>
      <c r="E10" s="156" t="s">
        <v>92</v>
      </c>
      <c r="F10" s="256">
        <v>2</v>
      </c>
      <c r="G10" s="252">
        <v>2</v>
      </c>
      <c r="H10" s="257">
        <v>0</v>
      </c>
      <c r="I10" s="252">
        <v>1</v>
      </c>
      <c r="J10" s="155"/>
      <c r="K10" s="160"/>
      <c r="L10" s="160"/>
      <c r="M10" s="264">
        <v>0</v>
      </c>
      <c r="N10" s="155" t="s">
        <v>93</v>
      </c>
      <c r="O10" s="161" t="s">
        <v>184</v>
      </c>
      <c r="P10" s="88"/>
    </row>
    <row r="11" spans="1:16" ht="24">
      <c r="A11" s="151">
        <v>39</v>
      </c>
      <c r="B11" s="152">
        <v>205</v>
      </c>
      <c r="C11" s="153" t="s">
        <v>57</v>
      </c>
      <c r="D11" s="159" t="s">
        <v>62</v>
      </c>
      <c r="E11" s="155" t="s">
        <v>94</v>
      </c>
      <c r="F11" s="256">
        <v>2</v>
      </c>
      <c r="G11" s="252">
        <v>2</v>
      </c>
      <c r="H11" s="257">
        <v>0</v>
      </c>
      <c r="I11" s="252">
        <v>0</v>
      </c>
      <c r="J11" s="155"/>
      <c r="K11" s="160"/>
      <c r="L11" s="160"/>
      <c r="M11" s="264">
        <v>0</v>
      </c>
      <c r="N11" s="155" t="s">
        <v>95</v>
      </c>
      <c r="O11" s="161" t="s">
        <v>185</v>
      </c>
      <c r="P11" s="88"/>
    </row>
    <row r="12" spans="1:16" ht="24">
      <c r="A12" s="151">
        <v>39</v>
      </c>
      <c r="B12" s="152">
        <v>206</v>
      </c>
      <c r="C12" s="153" t="s">
        <v>57</v>
      </c>
      <c r="D12" s="159" t="s">
        <v>63</v>
      </c>
      <c r="E12" s="155" t="s">
        <v>135</v>
      </c>
      <c r="F12" s="256">
        <v>1</v>
      </c>
      <c r="G12" s="252">
        <v>2</v>
      </c>
      <c r="H12" s="257">
        <v>0</v>
      </c>
      <c r="I12" s="252">
        <v>0</v>
      </c>
      <c r="J12" s="155"/>
      <c r="K12" s="160"/>
      <c r="L12" s="160"/>
      <c r="M12" s="264">
        <v>0</v>
      </c>
      <c r="N12" s="155" t="s">
        <v>136</v>
      </c>
      <c r="O12" s="161" t="s">
        <v>199</v>
      </c>
      <c r="P12" s="88"/>
    </row>
    <row r="13" spans="1:16" ht="50.25" customHeight="1">
      <c r="A13" s="151">
        <v>39</v>
      </c>
      <c r="B13" s="152">
        <v>208</v>
      </c>
      <c r="C13" s="153" t="s">
        <v>57</v>
      </c>
      <c r="D13" s="159" t="s">
        <v>64</v>
      </c>
      <c r="E13" s="156" t="s">
        <v>99</v>
      </c>
      <c r="F13" s="256">
        <v>1</v>
      </c>
      <c r="G13" s="252">
        <v>2</v>
      </c>
      <c r="H13" s="257">
        <v>0</v>
      </c>
      <c r="I13" s="252">
        <v>0</v>
      </c>
      <c r="J13" s="155"/>
      <c r="K13" s="160"/>
      <c r="L13" s="160"/>
      <c r="M13" s="264">
        <v>0</v>
      </c>
      <c r="N13" s="155" t="s">
        <v>100</v>
      </c>
      <c r="O13" s="161" t="s">
        <v>101</v>
      </c>
      <c r="P13" s="88"/>
    </row>
    <row r="14" spans="1:16" ht="15" customHeight="1">
      <c r="A14" s="151">
        <v>39</v>
      </c>
      <c r="B14" s="152">
        <v>209</v>
      </c>
      <c r="C14" s="153" t="s">
        <v>57</v>
      </c>
      <c r="D14" s="159" t="s">
        <v>65</v>
      </c>
      <c r="E14" s="156" t="s">
        <v>102</v>
      </c>
      <c r="F14" s="256">
        <v>1</v>
      </c>
      <c r="G14" s="252">
        <v>2</v>
      </c>
      <c r="H14" s="257">
        <v>0</v>
      </c>
      <c r="I14" s="252">
        <v>1</v>
      </c>
      <c r="J14" s="155"/>
      <c r="K14" s="160"/>
      <c r="L14" s="160"/>
      <c r="M14" s="264">
        <v>0</v>
      </c>
      <c r="N14" s="155" t="s">
        <v>138</v>
      </c>
      <c r="O14" s="161" t="s">
        <v>186</v>
      </c>
      <c r="P14" s="88"/>
    </row>
    <row r="15" spans="1:16" ht="30" customHeight="1">
      <c r="A15" s="151">
        <v>39</v>
      </c>
      <c r="B15" s="152">
        <v>210</v>
      </c>
      <c r="C15" s="153" t="s">
        <v>57</v>
      </c>
      <c r="D15" s="159" t="s">
        <v>66</v>
      </c>
      <c r="E15" s="156" t="s">
        <v>134</v>
      </c>
      <c r="F15" s="256">
        <v>1</v>
      </c>
      <c r="G15" s="252">
        <v>2</v>
      </c>
      <c r="H15" s="257">
        <v>0</v>
      </c>
      <c r="I15" s="252">
        <v>0</v>
      </c>
      <c r="J15" s="155"/>
      <c r="K15" s="160"/>
      <c r="L15" s="160"/>
      <c r="M15" s="264">
        <v>0</v>
      </c>
      <c r="N15" s="155" t="s">
        <v>198</v>
      </c>
      <c r="O15" s="161" t="s">
        <v>187</v>
      </c>
      <c r="P15" s="88"/>
    </row>
    <row r="16" spans="1:16" ht="14.25" customHeight="1">
      <c r="A16" s="151">
        <v>39</v>
      </c>
      <c r="B16" s="152">
        <v>211</v>
      </c>
      <c r="C16" s="153" t="s">
        <v>57</v>
      </c>
      <c r="D16" s="159" t="s">
        <v>67</v>
      </c>
      <c r="E16" s="156" t="s">
        <v>129</v>
      </c>
      <c r="F16" s="256">
        <v>1</v>
      </c>
      <c r="G16" s="252">
        <v>2</v>
      </c>
      <c r="H16" s="257">
        <v>0</v>
      </c>
      <c r="I16" s="252">
        <v>0</v>
      </c>
      <c r="J16" s="155"/>
      <c r="K16" s="160"/>
      <c r="L16" s="160"/>
      <c r="M16" s="264">
        <v>1</v>
      </c>
      <c r="N16" s="155"/>
      <c r="O16" s="161"/>
      <c r="P16" s="267">
        <v>1</v>
      </c>
    </row>
    <row r="17" spans="1:16" ht="37.5" customHeight="1">
      <c r="A17" s="151">
        <v>39</v>
      </c>
      <c r="B17" s="152">
        <v>212</v>
      </c>
      <c r="C17" s="163" t="s">
        <v>57</v>
      </c>
      <c r="D17" s="164" t="s">
        <v>68</v>
      </c>
      <c r="E17" s="162" t="s">
        <v>103</v>
      </c>
      <c r="F17" s="256">
        <v>1</v>
      </c>
      <c r="G17" s="252">
        <v>2</v>
      </c>
      <c r="H17" s="257">
        <v>0</v>
      </c>
      <c r="I17" s="252">
        <v>1</v>
      </c>
      <c r="J17" s="162"/>
      <c r="K17" s="160"/>
      <c r="L17" s="160"/>
      <c r="M17" s="264">
        <v>0</v>
      </c>
      <c r="N17" s="155" t="s">
        <v>139</v>
      </c>
      <c r="O17" s="161" t="s">
        <v>140</v>
      </c>
      <c r="P17" s="267"/>
    </row>
    <row r="18" spans="1:16" ht="14.25" customHeight="1">
      <c r="A18" s="151">
        <v>39</v>
      </c>
      <c r="B18" s="165">
        <v>301</v>
      </c>
      <c r="C18" s="163" t="s">
        <v>57</v>
      </c>
      <c r="D18" s="164" t="s">
        <v>69</v>
      </c>
      <c r="E18" s="166" t="s">
        <v>131</v>
      </c>
      <c r="F18" s="256">
        <v>1</v>
      </c>
      <c r="G18" s="252">
        <v>2</v>
      </c>
      <c r="H18" s="257">
        <v>0</v>
      </c>
      <c r="I18" s="252">
        <v>0</v>
      </c>
      <c r="J18" s="162"/>
      <c r="K18" s="160"/>
      <c r="L18" s="160"/>
      <c r="M18" s="264">
        <v>0</v>
      </c>
      <c r="N18" s="155"/>
      <c r="O18" s="161"/>
      <c r="P18" s="267">
        <v>0</v>
      </c>
    </row>
    <row r="19" spans="1:16" ht="14.25" customHeight="1">
      <c r="A19" s="151">
        <v>39</v>
      </c>
      <c r="B19" s="152">
        <v>302</v>
      </c>
      <c r="C19" s="163" t="s">
        <v>57</v>
      </c>
      <c r="D19" s="164" t="s">
        <v>70</v>
      </c>
      <c r="E19" s="166" t="s">
        <v>106</v>
      </c>
      <c r="F19" s="256">
        <v>1</v>
      </c>
      <c r="G19" s="252">
        <v>2</v>
      </c>
      <c r="H19" s="257">
        <v>0</v>
      </c>
      <c r="I19" s="252">
        <v>0</v>
      </c>
      <c r="J19" s="162"/>
      <c r="K19" s="160"/>
      <c r="L19" s="160"/>
      <c r="M19" s="264">
        <v>0</v>
      </c>
      <c r="N19" s="155"/>
      <c r="O19" s="161"/>
      <c r="P19" s="267">
        <v>0</v>
      </c>
    </row>
    <row r="20" spans="1:16" ht="14.25" customHeight="1">
      <c r="A20" s="151">
        <v>39</v>
      </c>
      <c r="B20" s="152">
        <v>303</v>
      </c>
      <c r="C20" s="163" t="s">
        <v>57</v>
      </c>
      <c r="D20" s="164" t="s">
        <v>71</v>
      </c>
      <c r="E20" s="166" t="s">
        <v>132</v>
      </c>
      <c r="F20" s="256">
        <v>1</v>
      </c>
      <c r="G20" s="252">
        <v>2</v>
      </c>
      <c r="H20" s="257">
        <v>0</v>
      </c>
      <c r="I20" s="252">
        <v>0</v>
      </c>
      <c r="J20" s="162"/>
      <c r="K20" s="160"/>
      <c r="L20" s="160"/>
      <c r="M20" s="264">
        <v>0</v>
      </c>
      <c r="N20" s="155"/>
      <c r="O20" s="161"/>
      <c r="P20" s="267">
        <v>0</v>
      </c>
    </row>
    <row r="21" spans="1:16" ht="14.25" customHeight="1">
      <c r="A21" s="151">
        <v>39</v>
      </c>
      <c r="B21" s="152">
        <v>304</v>
      </c>
      <c r="C21" s="163" t="s">
        <v>57</v>
      </c>
      <c r="D21" s="164" t="s">
        <v>72</v>
      </c>
      <c r="E21" s="166" t="s">
        <v>104</v>
      </c>
      <c r="F21" s="256">
        <v>1</v>
      </c>
      <c r="G21" s="252">
        <v>2</v>
      </c>
      <c r="H21" s="257">
        <v>0</v>
      </c>
      <c r="I21" s="252">
        <v>0</v>
      </c>
      <c r="J21" s="162"/>
      <c r="K21" s="160"/>
      <c r="L21" s="160"/>
      <c r="M21" s="264">
        <v>0</v>
      </c>
      <c r="N21" s="155"/>
      <c r="O21" s="161"/>
      <c r="P21" s="267">
        <v>0</v>
      </c>
    </row>
    <row r="22" spans="1:16" ht="14.25" customHeight="1">
      <c r="A22" s="151">
        <v>39</v>
      </c>
      <c r="B22" s="152">
        <v>305</v>
      </c>
      <c r="C22" s="163" t="s">
        <v>57</v>
      </c>
      <c r="D22" s="164" t="s">
        <v>73</v>
      </c>
      <c r="E22" s="166" t="s">
        <v>105</v>
      </c>
      <c r="F22" s="256">
        <v>1</v>
      </c>
      <c r="G22" s="252">
        <v>2</v>
      </c>
      <c r="H22" s="257">
        <v>0</v>
      </c>
      <c r="I22" s="252">
        <v>0</v>
      </c>
      <c r="J22" s="162"/>
      <c r="K22" s="160"/>
      <c r="L22" s="160"/>
      <c r="M22" s="264">
        <v>0</v>
      </c>
      <c r="N22" s="155"/>
      <c r="O22" s="161"/>
      <c r="P22" s="267">
        <v>0</v>
      </c>
    </row>
    <row r="23" spans="1:16" ht="14.25" customHeight="1">
      <c r="A23" s="151">
        <v>39</v>
      </c>
      <c r="B23" s="167">
        <v>306</v>
      </c>
      <c r="C23" s="163" t="s">
        <v>57</v>
      </c>
      <c r="D23" s="168" t="s">
        <v>74</v>
      </c>
      <c r="E23" s="169" t="s">
        <v>143</v>
      </c>
      <c r="F23" s="258">
        <v>1</v>
      </c>
      <c r="G23" s="253">
        <v>2</v>
      </c>
      <c r="H23" s="259">
        <v>0</v>
      </c>
      <c r="I23" s="253">
        <v>0</v>
      </c>
      <c r="J23" s="170"/>
      <c r="K23" s="171"/>
      <c r="L23" s="171"/>
      <c r="M23" s="265">
        <v>0</v>
      </c>
      <c r="N23" s="251"/>
      <c r="O23" s="172"/>
      <c r="P23" s="268">
        <v>0</v>
      </c>
    </row>
    <row r="24" spans="1:22" s="60" customFormat="1" ht="28.5" customHeight="1">
      <c r="A24" s="151">
        <v>39</v>
      </c>
      <c r="B24" s="167">
        <v>307</v>
      </c>
      <c r="C24" s="163" t="s">
        <v>57</v>
      </c>
      <c r="D24" s="168" t="s">
        <v>75</v>
      </c>
      <c r="E24" s="169" t="s">
        <v>143</v>
      </c>
      <c r="F24" s="258">
        <v>1</v>
      </c>
      <c r="G24" s="253">
        <v>2</v>
      </c>
      <c r="H24" s="259">
        <v>0</v>
      </c>
      <c r="I24" s="253">
        <v>0</v>
      </c>
      <c r="J24" s="170"/>
      <c r="K24" s="171"/>
      <c r="L24" s="171"/>
      <c r="M24" s="265">
        <v>2</v>
      </c>
      <c r="N24" s="251" t="s">
        <v>144</v>
      </c>
      <c r="O24" s="172" t="s">
        <v>109</v>
      </c>
      <c r="P24" s="269"/>
      <c r="Q24" s="96"/>
      <c r="R24" s="96"/>
      <c r="S24" s="96"/>
      <c r="T24" s="96"/>
      <c r="U24" s="96"/>
      <c r="V24" s="96"/>
    </row>
    <row r="25" spans="1:16" ht="27.75" customHeight="1">
      <c r="A25" s="151">
        <v>39</v>
      </c>
      <c r="B25" s="167">
        <v>341</v>
      </c>
      <c r="C25" s="163" t="s">
        <v>57</v>
      </c>
      <c r="D25" s="168" t="s">
        <v>76</v>
      </c>
      <c r="E25" s="169" t="s">
        <v>107</v>
      </c>
      <c r="F25" s="258">
        <v>1</v>
      </c>
      <c r="G25" s="253">
        <v>2</v>
      </c>
      <c r="H25" s="259">
        <v>0</v>
      </c>
      <c r="I25" s="253">
        <v>0</v>
      </c>
      <c r="J25" s="170"/>
      <c r="K25" s="171"/>
      <c r="L25" s="171"/>
      <c r="M25" s="265">
        <v>2</v>
      </c>
      <c r="N25" s="251" t="s">
        <v>108</v>
      </c>
      <c r="O25" s="172" t="s">
        <v>109</v>
      </c>
      <c r="P25" s="268"/>
    </row>
    <row r="26" spans="1:16" ht="15" customHeight="1">
      <c r="A26" s="151">
        <v>39</v>
      </c>
      <c r="B26" s="167">
        <v>344</v>
      </c>
      <c r="C26" s="163" t="s">
        <v>57</v>
      </c>
      <c r="D26" s="168" t="s">
        <v>90</v>
      </c>
      <c r="E26" s="169" t="s">
        <v>105</v>
      </c>
      <c r="F26" s="258">
        <v>1</v>
      </c>
      <c r="G26" s="253">
        <v>2</v>
      </c>
      <c r="H26" s="259">
        <v>0</v>
      </c>
      <c r="I26" s="253">
        <v>0</v>
      </c>
      <c r="J26" s="170"/>
      <c r="K26" s="171"/>
      <c r="L26" s="171"/>
      <c r="M26" s="265">
        <v>0</v>
      </c>
      <c r="N26" s="251"/>
      <c r="O26" s="172"/>
      <c r="P26" s="268">
        <v>0</v>
      </c>
    </row>
    <row r="27" spans="1:16" ht="25.5" customHeight="1">
      <c r="A27" s="151">
        <v>39</v>
      </c>
      <c r="B27" s="152">
        <v>363</v>
      </c>
      <c r="C27" s="163" t="s">
        <v>57</v>
      </c>
      <c r="D27" s="164" t="s">
        <v>91</v>
      </c>
      <c r="E27" s="162" t="s">
        <v>110</v>
      </c>
      <c r="F27" s="256">
        <v>2</v>
      </c>
      <c r="G27" s="252">
        <v>2</v>
      </c>
      <c r="H27" s="257">
        <v>0</v>
      </c>
      <c r="I27" s="252">
        <v>0</v>
      </c>
      <c r="J27" s="162"/>
      <c r="K27" s="160"/>
      <c r="L27" s="160"/>
      <c r="M27" s="264">
        <v>0</v>
      </c>
      <c r="N27" s="155"/>
      <c r="O27" s="161"/>
      <c r="P27" s="267">
        <v>0</v>
      </c>
    </row>
    <row r="28" spans="1:16" ht="18" customHeight="1">
      <c r="A28" s="151">
        <v>39</v>
      </c>
      <c r="B28" s="152">
        <v>364</v>
      </c>
      <c r="C28" s="163" t="s">
        <v>57</v>
      </c>
      <c r="D28" s="164" t="s">
        <v>77</v>
      </c>
      <c r="E28" s="166" t="s">
        <v>111</v>
      </c>
      <c r="F28" s="256">
        <v>1</v>
      </c>
      <c r="G28" s="252">
        <v>2</v>
      </c>
      <c r="H28" s="257">
        <v>0</v>
      </c>
      <c r="I28" s="252">
        <v>0</v>
      </c>
      <c r="J28" s="162"/>
      <c r="K28" s="160"/>
      <c r="L28" s="160"/>
      <c r="M28" s="264">
        <v>0</v>
      </c>
      <c r="N28" s="155"/>
      <c r="O28" s="161"/>
      <c r="P28" s="267">
        <v>0</v>
      </c>
    </row>
    <row r="29" spans="1:16" ht="30" customHeight="1">
      <c r="A29" s="151">
        <v>39</v>
      </c>
      <c r="B29" s="152">
        <v>386</v>
      </c>
      <c r="C29" s="163" t="s">
        <v>57</v>
      </c>
      <c r="D29" s="164" t="s">
        <v>78</v>
      </c>
      <c r="E29" s="166" t="s">
        <v>112</v>
      </c>
      <c r="F29" s="256">
        <v>1</v>
      </c>
      <c r="G29" s="252">
        <v>2</v>
      </c>
      <c r="H29" s="257">
        <v>0</v>
      </c>
      <c r="I29" s="252">
        <v>1</v>
      </c>
      <c r="J29" s="155" t="s">
        <v>113</v>
      </c>
      <c r="K29" s="157">
        <v>38261</v>
      </c>
      <c r="L29" s="157">
        <v>38261</v>
      </c>
      <c r="M29" s="264"/>
      <c r="N29" s="155" t="s">
        <v>141</v>
      </c>
      <c r="O29" s="161" t="s">
        <v>188</v>
      </c>
      <c r="P29" s="254"/>
    </row>
    <row r="30" spans="1:16" ht="15" customHeight="1">
      <c r="A30" s="151">
        <v>39</v>
      </c>
      <c r="B30" s="152">
        <v>387</v>
      </c>
      <c r="C30" s="163" t="s">
        <v>57</v>
      </c>
      <c r="D30" s="168" t="s">
        <v>79</v>
      </c>
      <c r="E30" s="169" t="s">
        <v>112</v>
      </c>
      <c r="F30" s="258">
        <v>1</v>
      </c>
      <c r="G30" s="253">
        <v>2</v>
      </c>
      <c r="H30" s="259">
        <v>0</v>
      </c>
      <c r="I30" s="253">
        <v>0</v>
      </c>
      <c r="J30" s="170"/>
      <c r="K30" s="171"/>
      <c r="L30" s="171"/>
      <c r="M30" s="265">
        <v>0</v>
      </c>
      <c r="N30" s="251"/>
      <c r="O30" s="172"/>
      <c r="P30" s="255">
        <v>0</v>
      </c>
    </row>
    <row r="31" spans="1:16" ht="26.25" customHeight="1">
      <c r="A31" s="151">
        <v>39</v>
      </c>
      <c r="B31" s="165">
        <v>401</v>
      </c>
      <c r="C31" s="163" t="s">
        <v>57</v>
      </c>
      <c r="D31" s="168" t="s">
        <v>80</v>
      </c>
      <c r="E31" s="169" t="s">
        <v>115</v>
      </c>
      <c r="F31" s="258">
        <v>2</v>
      </c>
      <c r="G31" s="253">
        <v>2</v>
      </c>
      <c r="H31" s="259">
        <v>1</v>
      </c>
      <c r="I31" s="253">
        <v>1</v>
      </c>
      <c r="J31" s="251" t="s">
        <v>116</v>
      </c>
      <c r="K31" s="173">
        <v>38901</v>
      </c>
      <c r="L31" s="174">
        <v>38911</v>
      </c>
      <c r="M31" s="265"/>
      <c r="N31" s="251" t="s">
        <v>117</v>
      </c>
      <c r="O31" s="172" t="s">
        <v>189</v>
      </c>
      <c r="P31" s="255"/>
    </row>
    <row r="32" spans="1:16" ht="15.75" customHeight="1">
      <c r="A32" s="151">
        <v>39</v>
      </c>
      <c r="B32" s="167">
        <v>402</v>
      </c>
      <c r="C32" s="163" t="s">
        <v>57</v>
      </c>
      <c r="D32" s="168" t="s">
        <v>81</v>
      </c>
      <c r="E32" s="169" t="s">
        <v>104</v>
      </c>
      <c r="F32" s="258">
        <v>1</v>
      </c>
      <c r="G32" s="253">
        <v>2</v>
      </c>
      <c r="H32" s="259">
        <v>0</v>
      </c>
      <c r="I32" s="253">
        <v>0</v>
      </c>
      <c r="J32" s="170"/>
      <c r="K32" s="171"/>
      <c r="L32" s="173"/>
      <c r="M32" s="265">
        <v>2</v>
      </c>
      <c r="N32" s="251"/>
      <c r="O32" s="172"/>
      <c r="P32" s="255">
        <v>1</v>
      </c>
    </row>
    <row r="33" spans="1:16" ht="15.75" customHeight="1">
      <c r="A33" s="151">
        <v>39</v>
      </c>
      <c r="B33" s="167">
        <v>403</v>
      </c>
      <c r="C33" s="163" t="s">
        <v>57</v>
      </c>
      <c r="D33" s="168" t="s">
        <v>82</v>
      </c>
      <c r="E33" s="169" t="s">
        <v>105</v>
      </c>
      <c r="F33" s="258">
        <v>1</v>
      </c>
      <c r="G33" s="253">
        <v>2</v>
      </c>
      <c r="H33" s="259">
        <v>0</v>
      </c>
      <c r="I33" s="253">
        <v>0</v>
      </c>
      <c r="J33" s="170"/>
      <c r="K33" s="171"/>
      <c r="L33" s="171"/>
      <c r="M33" s="265">
        <v>0</v>
      </c>
      <c r="N33" s="251"/>
      <c r="O33" s="172"/>
      <c r="P33" s="255">
        <v>0</v>
      </c>
    </row>
    <row r="34" spans="1:16" ht="15.75" customHeight="1">
      <c r="A34" s="151">
        <v>39</v>
      </c>
      <c r="B34" s="167">
        <v>405</v>
      </c>
      <c r="C34" s="163" t="s">
        <v>57</v>
      </c>
      <c r="D34" s="168" t="s">
        <v>84</v>
      </c>
      <c r="E34" s="169" t="s">
        <v>130</v>
      </c>
      <c r="F34" s="258">
        <v>1</v>
      </c>
      <c r="G34" s="253">
        <v>2</v>
      </c>
      <c r="H34" s="259">
        <v>0</v>
      </c>
      <c r="I34" s="253">
        <v>0</v>
      </c>
      <c r="J34" s="170"/>
      <c r="K34" s="171"/>
      <c r="L34" s="171"/>
      <c r="M34" s="265">
        <v>0</v>
      </c>
      <c r="N34" s="251"/>
      <c r="O34" s="172"/>
      <c r="P34" s="255">
        <v>0</v>
      </c>
    </row>
    <row r="35" spans="1:16" ht="26.25" customHeight="1">
      <c r="A35" s="151">
        <v>39</v>
      </c>
      <c r="B35" s="167">
        <v>410</v>
      </c>
      <c r="C35" s="163" t="s">
        <v>57</v>
      </c>
      <c r="D35" s="168" t="s">
        <v>86</v>
      </c>
      <c r="E35" s="170" t="s">
        <v>145</v>
      </c>
      <c r="F35" s="258">
        <v>2</v>
      </c>
      <c r="G35" s="253">
        <v>2</v>
      </c>
      <c r="H35" s="259">
        <v>0</v>
      </c>
      <c r="I35" s="253">
        <v>0</v>
      </c>
      <c r="J35" s="170"/>
      <c r="K35" s="171"/>
      <c r="L35" s="171"/>
      <c r="M35" s="265">
        <v>0</v>
      </c>
      <c r="N35" s="251" t="s">
        <v>146</v>
      </c>
      <c r="O35" s="172" t="s">
        <v>190</v>
      </c>
      <c r="P35" s="255"/>
    </row>
    <row r="36" spans="1:16" ht="15.75" customHeight="1">
      <c r="A36" s="151">
        <v>39</v>
      </c>
      <c r="B36" s="167">
        <v>411</v>
      </c>
      <c r="C36" s="163" t="s">
        <v>57</v>
      </c>
      <c r="D36" s="168" t="s">
        <v>85</v>
      </c>
      <c r="E36" s="169" t="s">
        <v>122</v>
      </c>
      <c r="F36" s="258">
        <v>1</v>
      </c>
      <c r="G36" s="253">
        <v>2</v>
      </c>
      <c r="H36" s="259">
        <v>0</v>
      </c>
      <c r="I36" s="253">
        <v>0</v>
      </c>
      <c r="J36" s="170"/>
      <c r="K36" s="171"/>
      <c r="L36" s="171"/>
      <c r="M36" s="265">
        <v>0</v>
      </c>
      <c r="N36" s="251"/>
      <c r="O36" s="172"/>
      <c r="P36" s="255">
        <v>0</v>
      </c>
    </row>
    <row r="37" spans="1:16" ht="30" customHeight="1">
      <c r="A37" s="151">
        <v>39</v>
      </c>
      <c r="B37" s="167">
        <v>412</v>
      </c>
      <c r="C37" s="163" t="s">
        <v>57</v>
      </c>
      <c r="D37" s="168" t="s">
        <v>83</v>
      </c>
      <c r="E37" s="169" t="s">
        <v>120</v>
      </c>
      <c r="F37" s="258">
        <v>1</v>
      </c>
      <c r="G37" s="253">
        <v>2</v>
      </c>
      <c r="H37" s="259">
        <v>1</v>
      </c>
      <c r="I37" s="253">
        <v>1</v>
      </c>
      <c r="J37" s="170"/>
      <c r="K37" s="171"/>
      <c r="L37" s="171"/>
      <c r="M37" s="265">
        <v>2</v>
      </c>
      <c r="N37" s="251" t="s">
        <v>121</v>
      </c>
      <c r="O37" s="172" t="s">
        <v>191</v>
      </c>
      <c r="P37" s="255"/>
    </row>
    <row r="38" spans="1:16" ht="15" customHeight="1">
      <c r="A38" s="151">
        <v>39</v>
      </c>
      <c r="B38" s="167">
        <v>424</v>
      </c>
      <c r="C38" s="163" t="s">
        <v>57</v>
      </c>
      <c r="D38" s="175" t="s">
        <v>88</v>
      </c>
      <c r="E38" s="169" t="s">
        <v>118</v>
      </c>
      <c r="F38" s="258">
        <v>1</v>
      </c>
      <c r="G38" s="253">
        <v>2</v>
      </c>
      <c r="H38" s="259">
        <v>0</v>
      </c>
      <c r="I38" s="253">
        <v>0</v>
      </c>
      <c r="J38" s="170"/>
      <c r="K38" s="171"/>
      <c r="L38" s="171"/>
      <c r="M38" s="265">
        <v>0</v>
      </c>
      <c r="N38" s="251"/>
      <c r="O38" s="172"/>
      <c r="P38" s="255">
        <v>0</v>
      </c>
    </row>
    <row r="39" spans="1:16" ht="15" customHeight="1">
      <c r="A39" s="151">
        <v>39</v>
      </c>
      <c r="B39" s="167">
        <v>427</v>
      </c>
      <c r="C39" s="163" t="s">
        <v>57</v>
      </c>
      <c r="D39" s="176" t="s">
        <v>89</v>
      </c>
      <c r="E39" s="169" t="s">
        <v>111</v>
      </c>
      <c r="F39" s="258">
        <v>1</v>
      </c>
      <c r="G39" s="253">
        <v>2</v>
      </c>
      <c r="H39" s="259">
        <v>0</v>
      </c>
      <c r="I39" s="253">
        <v>0</v>
      </c>
      <c r="J39" s="170"/>
      <c r="K39" s="171"/>
      <c r="L39" s="171"/>
      <c r="M39" s="265">
        <v>0</v>
      </c>
      <c r="N39" s="251"/>
      <c r="O39" s="172"/>
      <c r="P39" s="255">
        <v>0</v>
      </c>
    </row>
    <row r="40" spans="1:16" ht="15" customHeight="1" thickBot="1">
      <c r="A40" s="151">
        <v>39</v>
      </c>
      <c r="B40" s="167">
        <v>428</v>
      </c>
      <c r="C40" s="163" t="s">
        <v>57</v>
      </c>
      <c r="D40" s="168" t="s">
        <v>87</v>
      </c>
      <c r="E40" s="169" t="s">
        <v>119</v>
      </c>
      <c r="F40" s="258">
        <v>1</v>
      </c>
      <c r="G40" s="253">
        <v>2</v>
      </c>
      <c r="H40" s="259">
        <v>0</v>
      </c>
      <c r="I40" s="253">
        <v>0</v>
      </c>
      <c r="J40" s="170"/>
      <c r="K40" s="171"/>
      <c r="L40" s="171"/>
      <c r="M40" s="265">
        <v>0</v>
      </c>
      <c r="N40" s="251"/>
      <c r="O40" s="172"/>
      <c r="P40" s="255">
        <v>0</v>
      </c>
    </row>
    <row r="41" spans="1:16" ht="16.5" customHeight="1" thickBot="1">
      <c r="A41" s="15"/>
      <c r="B41" s="16">
        <v>1000</v>
      </c>
      <c r="C41" s="270" t="s">
        <v>10</v>
      </c>
      <c r="D41" s="270"/>
      <c r="E41" s="103"/>
      <c r="F41" s="260"/>
      <c r="G41" s="261"/>
      <c r="H41" s="262">
        <f>SUM(H7:H40)</f>
        <v>3</v>
      </c>
      <c r="I41" s="263">
        <f>SUM(I7:I40)</f>
        <v>8</v>
      </c>
      <c r="J41" s="36">
        <f>COUNTA(J7:J40)</f>
        <v>3</v>
      </c>
      <c r="K41" s="12"/>
      <c r="L41" s="12"/>
      <c r="M41" s="266"/>
      <c r="N41" s="36">
        <f>COUNTA(N7:N40)</f>
        <v>16</v>
      </c>
      <c r="O41" s="12"/>
      <c r="P41" s="14"/>
    </row>
  </sheetData>
  <sheetProtection/>
  <mergeCells count="14">
    <mergeCell ref="C41:D41"/>
    <mergeCell ref="A4:A6"/>
    <mergeCell ref="C4:C6"/>
    <mergeCell ref="D4:D6"/>
    <mergeCell ref="B4:B6"/>
    <mergeCell ref="N5:O5"/>
    <mergeCell ref="E4:E6"/>
    <mergeCell ref="G4:G6"/>
    <mergeCell ref="H4:H6"/>
    <mergeCell ref="J5:L5"/>
    <mergeCell ref="F4:F6"/>
    <mergeCell ref="I4:I6"/>
    <mergeCell ref="J4:M4"/>
    <mergeCell ref="N4:P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9" r:id="rId1"/>
  <headerFooter alignWithMargins="0">
    <oddHeader>&amp;R（高知県）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C4" sqref="C4:C7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375" style="2" customWidth="1"/>
    <col min="5" max="5" width="20.625" style="2" customWidth="1"/>
    <col min="6" max="6" width="11.625" style="2" customWidth="1"/>
    <col min="7" max="7" width="8.625" style="2" customWidth="1"/>
    <col min="8" max="8" width="24.37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6" t="s">
        <v>47</v>
      </c>
    </row>
    <row r="3" ht="12.75" thickBot="1"/>
    <row r="4" spans="1:20" s="1" customFormat="1" ht="19.5" customHeight="1">
      <c r="A4" s="298" t="s">
        <v>39</v>
      </c>
      <c r="B4" s="301" t="s">
        <v>192</v>
      </c>
      <c r="C4" s="304" t="s">
        <v>163</v>
      </c>
      <c r="D4" s="394" t="s">
        <v>164</v>
      </c>
      <c r="E4" s="289" t="s">
        <v>51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1"/>
      <c r="T4" s="312" t="s">
        <v>26</v>
      </c>
    </row>
    <row r="5" spans="1:20" s="1" customFormat="1" ht="19.5" customHeight="1">
      <c r="A5" s="299"/>
      <c r="B5" s="302"/>
      <c r="C5" s="305"/>
      <c r="D5" s="395"/>
      <c r="E5" s="79"/>
      <c r="F5" s="76"/>
      <c r="G5" s="80"/>
      <c r="H5" s="80"/>
      <c r="I5" s="80"/>
      <c r="J5" s="80"/>
      <c r="K5" s="271" t="s">
        <v>193</v>
      </c>
      <c r="L5" s="282"/>
      <c r="M5" s="282"/>
      <c r="N5" s="282"/>
      <c r="O5" s="282"/>
      <c r="P5" s="282"/>
      <c r="Q5" s="282"/>
      <c r="R5" s="282"/>
      <c r="S5" s="321"/>
      <c r="T5" s="313"/>
    </row>
    <row r="6" spans="1:20" s="1" customFormat="1" ht="19.5" customHeight="1">
      <c r="A6" s="299"/>
      <c r="B6" s="302"/>
      <c r="C6" s="305"/>
      <c r="D6" s="395"/>
      <c r="E6" s="315" t="s">
        <v>194</v>
      </c>
      <c r="F6" s="71"/>
      <c r="G6" s="322" t="s">
        <v>45</v>
      </c>
      <c r="H6" s="322"/>
      <c r="I6" s="322"/>
      <c r="J6" s="317"/>
      <c r="K6" s="323" t="s">
        <v>52</v>
      </c>
      <c r="L6" s="318"/>
      <c r="M6" s="319"/>
      <c r="N6" s="317" t="s">
        <v>53</v>
      </c>
      <c r="O6" s="318"/>
      <c r="P6" s="319"/>
      <c r="Q6" s="317" t="s">
        <v>195</v>
      </c>
      <c r="R6" s="318"/>
      <c r="S6" s="320"/>
      <c r="T6" s="313"/>
    </row>
    <row r="7" spans="1:20" ht="49.5" customHeight="1">
      <c r="A7" s="300"/>
      <c r="B7" s="303"/>
      <c r="C7" s="306"/>
      <c r="D7" s="396"/>
      <c r="E7" s="316"/>
      <c r="F7" s="74" t="s">
        <v>41</v>
      </c>
      <c r="G7" s="75" t="s">
        <v>42</v>
      </c>
      <c r="H7" s="75" t="s">
        <v>44</v>
      </c>
      <c r="I7" s="75" t="s">
        <v>43</v>
      </c>
      <c r="J7" s="77" t="s">
        <v>165</v>
      </c>
      <c r="K7" s="241" t="s">
        <v>196</v>
      </c>
      <c r="L7" s="242" t="s">
        <v>197</v>
      </c>
      <c r="M7" s="243" t="s">
        <v>46</v>
      </c>
      <c r="N7" s="244" t="s">
        <v>196</v>
      </c>
      <c r="O7" s="242" t="s">
        <v>197</v>
      </c>
      <c r="P7" s="245" t="s">
        <v>46</v>
      </c>
      <c r="Q7" s="243" t="s">
        <v>196</v>
      </c>
      <c r="R7" s="242" t="s">
        <v>197</v>
      </c>
      <c r="S7" s="243" t="s">
        <v>46</v>
      </c>
      <c r="T7" s="314"/>
    </row>
    <row r="8" spans="1:20" ht="28.5" customHeight="1">
      <c r="A8" s="151">
        <v>39</v>
      </c>
      <c r="B8" s="152">
        <v>201</v>
      </c>
      <c r="C8" s="163" t="s">
        <v>57</v>
      </c>
      <c r="D8" s="175" t="s">
        <v>58</v>
      </c>
      <c r="E8" s="247" t="s">
        <v>125</v>
      </c>
      <c r="F8" s="248" t="s">
        <v>158</v>
      </c>
      <c r="G8" s="248" t="s">
        <v>159</v>
      </c>
      <c r="H8" s="248" t="s">
        <v>126</v>
      </c>
      <c r="I8" s="160" t="s">
        <v>127</v>
      </c>
      <c r="J8" s="246" t="s">
        <v>128</v>
      </c>
      <c r="K8" s="86"/>
      <c r="L8" s="150" t="s">
        <v>182</v>
      </c>
      <c r="M8" s="82"/>
      <c r="N8" s="150" t="s">
        <v>182</v>
      </c>
      <c r="O8" s="82"/>
      <c r="P8" s="82"/>
      <c r="Q8" s="82"/>
      <c r="R8" s="82"/>
      <c r="S8" s="88"/>
      <c r="T8" s="90">
        <v>0</v>
      </c>
    </row>
    <row r="9" spans="1:20" ht="14.25" customHeight="1">
      <c r="A9" s="8">
        <v>39</v>
      </c>
      <c r="B9" s="9">
        <v>202</v>
      </c>
      <c r="C9" s="98" t="s">
        <v>57</v>
      </c>
      <c r="D9" s="102" t="s">
        <v>59</v>
      </c>
      <c r="E9" s="93"/>
      <c r="F9" s="104"/>
      <c r="G9" s="104"/>
      <c r="H9" s="104"/>
      <c r="I9" s="82"/>
      <c r="J9" s="107"/>
      <c r="K9" s="100"/>
      <c r="L9" s="104"/>
      <c r="M9" s="104"/>
      <c r="N9" s="104"/>
      <c r="O9" s="104"/>
      <c r="P9" s="104"/>
      <c r="Q9" s="104"/>
      <c r="R9" s="104"/>
      <c r="S9" s="109"/>
      <c r="T9" s="89">
        <v>0</v>
      </c>
    </row>
    <row r="10" spans="1:20" ht="14.25" customHeight="1">
      <c r="A10" s="8">
        <v>39</v>
      </c>
      <c r="B10" s="9">
        <v>203</v>
      </c>
      <c r="C10" s="98" t="s">
        <v>57</v>
      </c>
      <c r="D10" s="99" t="s">
        <v>60</v>
      </c>
      <c r="E10" s="93"/>
      <c r="F10" s="104"/>
      <c r="G10" s="104"/>
      <c r="H10" s="104"/>
      <c r="I10" s="82"/>
      <c r="J10" s="107"/>
      <c r="K10" s="100"/>
      <c r="L10" s="104"/>
      <c r="M10" s="104"/>
      <c r="N10" s="104"/>
      <c r="O10" s="104"/>
      <c r="P10" s="104"/>
      <c r="Q10" s="104"/>
      <c r="R10" s="104"/>
      <c r="S10" s="109"/>
      <c r="T10" s="90">
        <v>1</v>
      </c>
    </row>
    <row r="11" spans="1:20" ht="14.25" customHeight="1">
      <c r="A11" s="8">
        <v>39</v>
      </c>
      <c r="B11" s="9">
        <v>204</v>
      </c>
      <c r="C11" s="98" t="s">
        <v>57</v>
      </c>
      <c r="D11" s="99" t="s">
        <v>61</v>
      </c>
      <c r="E11" s="93"/>
      <c r="F11" s="104"/>
      <c r="G11" s="104"/>
      <c r="H11" s="104"/>
      <c r="I11" s="82"/>
      <c r="J11" s="107"/>
      <c r="K11" s="100"/>
      <c r="L11" s="104"/>
      <c r="M11" s="104"/>
      <c r="N11" s="104"/>
      <c r="O11" s="104"/>
      <c r="P11" s="104"/>
      <c r="Q11" s="104"/>
      <c r="R11" s="104"/>
      <c r="S11" s="109"/>
      <c r="T11" s="90">
        <v>0</v>
      </c>
    </row>
    <row r="12" spans="1:20" s="1" customFormat="1" ht="14.25" customHeight="1">
      <c r="A12" s="112">
        <v>39</v>
      </c>
      <c r="B12" s="113">
        <v>205</v>
      </c>
      <c r="C12" s="114" t="s">
        <v>57</v>
      </c>
      <c r="D12" s="115" t="s">
        <v>62</v>
      </c>
      <c r="E12" s="97" t="s">
        <v>96</v>
      </c>
      <c r="F12" s="116" t="s">
        <v>160</v>
      </c>
      <c r="G12" s="116" t="s">
        <v>161</v>
      </c>
      <c r="H12" s="116" t="s">
        <v>142</v>
      </c>
      <c r="I12" s="87" t="s">
        <v>97</v>
      </c>
      <c r="J12" s="117"/>
      <c r="K12" s="149" t="s">
        <v>182</v>
      </c>
      <c r="L12" s="116"/>
      <c r="M12" s="116"/>
      <c r="N12" s="150" t="s">
        <v>182</v>
      </c>
      <c r="O12" s="116"/>
      <c r="P12" s="116"/>
      <c r="Q12" s="150" t="s">
        <v>182</v>
      </c>
      <c r="R12" s="116"/>
      <c r="S12" s="118"/>
      <c r="T12" s="119">
        <v>0</v>
      </c>
    </row>
    <row r="13" spans="1:20" ht="14.25" customHeight="1">
      <c r="A13" s="8">
        <v>39</v>
      </c>
      <c r="B13" s="9">
        <v>206</v>
      </c>
      <c r="C13" s="98" t="s">
        <v>57</v>
      </c>
      <c r="D13" s="99" t="s">
        <v>63</v>
      </c>
      <c r="E13" s="93"/>
      <c r="F13" s="104"/>
      <c r="G13" s="104"/>
      <c r="H13" s="104"/>
      <c r="I13" s="82"/>
      <c r="J13" s="107"/>
      <c r="K13" s="100"/>
      <c r="L13" s="104"/>
      <c r="M13" s="104"/>
      <c r="N13" s="104"/>
      <c r="O13" s="104"/>
      <c r="P13" s="104"/>
      <c r="Q13" s="104"/>
      <c r="R13" s="104"/>
      <c r="S13" s="109"/>
      <c r="T13" s="90">
        <v>1</v>
      </c>
    </row>
    <row r="14" spans="1:20" ht="14.25" customHeight="1">
      <c r="A14" s="8">
        <v>39</v>
      </c>
      <c r="B14" s="9">
        <v>208</v>
      </c>
      <c r="C14" s="98" t="s">
        <v>57</v>
      </c>
      <c r="D14" s="99" t="s">
        <v>64</v>
      </c>
      <c r="E14" s="93"/>
      <c r="F14" s="104"/>
      <c r="G14" s="104"/>
      <c r="H14" s="104"/>
      <c r="I14" s="82"/>
      <c r="J14" s="107"/>
      <c r="K14" s="100"/>
      <c r="L14" s="104"/>
      <c r="M14" s="104"/>
      <c r="N14" s="104"/>
      <c r="O14" s="104"/>
      <c r="P14" s="104"/>
      <c r="Q14" s="104"/>
      <c r="R14" s="104"/>
      <c r="S14" s="109"/>
      <c r="T14" s="90">
        <v>0</v>
      </c>
    </row>
    <row r="15" spans="1:20" ht="14.25" customHeight="1">
      <c r="A15" s="8">
        <v>39</v>
      </c>
      <c r="B15" s="9">
        <v>209</v>
      </c>
      <c r="C15" s="98" t="s">
        <v>57</v>
      </c>
      <c r="D15" s="99" t="s">
        <v>65</v>
      </c>
      <c r="E15" s="93"/>
      <c r="F15" s="104"/>
      <c r="G15" s="104"/>
      <c r="H15" s="104"/>
      <c r="I15" s="82"/>
      <c r="J15" s="107"/>
      <c r="K15" s="100"/>
      <c r="L15" s="104"/>
      <c r="M15" s="104"/>
      <c r="N15" s="104"/>
      <c r="O15" s="104"/>
      <c r="P15" s="104"/>
      <c r="Q15" s="104"/>
      <c r="R15" s="104"/>
      <c r="S15" s="109"/>
      <c r="T15" s="90">
        <v>0</v>
      </c>
    </row>
    <row r="16" spans="1:20" ht="14.25" customHeight="1">
      <c r="A16" s="8">
        <v>39</v>
      </c>
      <c r="B16" s="9">
        <v>210</v>
      </c>
      <c r="C16" s="98" t="s">
        <v>57</v>
      </c>
      <c r="D16" s="99" t="s">
        <v>66</v>
      </c>
      <c r="E16" s="93"/>
      <c r="F16" s="104"/>
      <c r="G16" s="104"/>
      <c r="H16" s="104"/>
      <c r="I16" s="82"/>
      <c r="J16" s="107"/>
      <c r="K16" s="100"/>
      <c r="L16" s="104"/>
      <c r="M16" s="104"/>
      <c r="N16" s="104"/>
      <c r="O16" s="104"/>
      <c r="P16" s="104"/>
      <c r="Q16" s="104"/>
      <c r="R16" s="104"/>
      <c r="S16" s="109"/>
      <c r="T16" s="90">
        <v>0</v>
      </c>
    </row>
    <row r="17" spans="1:20" ht="14.25" customHeight="1">
      <c r="A17" s="8">
        <v>39</v>
      </c>
      <c r="B17" s="9">
        <v>211</v>
      </c>
      <c r="C17" s="98" t="s">
        <v>57</v>
      </c>
      <c r="D17" s="99" t="s">
        <v>67</v>
      </c>
      <c r="E17" s="93"/>
      <c r="F17" s="104"/>
      <c r="G17" s="104"/>
      <c r="H17" s="104"/>
      <c r="I17" s="82"/>
      <c r="J17" s="107"/>
      <c r="K17" s="100"/>
      <c r="L17" s="104"/>
      <c r="M17" s="104"/>
      <c r="N17" s="104"/>
      <c r="O17" s="104"/>
      <c r="P17" s="104"/>
      <c r="Q17" s="104"/>
      <c r="R17" s="104"/>
      <c r="S17" s="109"/>
      <c r="T17" s="90">
        <v>0</v>
      </c>
    </row>
    <row r="18" spans="1:20" ht="14.25" customHeight="1">
      <c r="A18" s="8">
        <v>39</v>
      </c>
      <c r="B18" s="9">
        <v>212</v>
      </c>
      <c r="C18" s="98" t="s">
        <v>57</v>
      </c>
      <c r="D18" s="99" t="s">
        <v>68</v>
      </c>
      <c r="E18" s="93"/>
      <c r="F18" s="104"/>
      <c r="G18" s="104"/>
      <c r="H18" s="104"/>
      <c r="I18" s="82"/>
      <c r="J18" s="107"/>
      <c r="K18" s="100"/>
      <c r="L18" s="104"/>
      <c r="M18" s="104"/>
      <c r="N18" s="104"/>
      <c r="O18" s="104"/>
      <c r="P18" s="104"/>
      <c r="Q18" s="104"/>
      <c r="R18" s="104"/>
      <c r="S18" s="109"/>
      <c r="T18" s="90">
        <v>0</v>
      </c>
    </row>
    <row r="19" spans="1:20" ht="14.25" customHeight="1">
      <c r="A19" s="8">
        <v>39</v>
      </c>
      <c r="B19" s="2">
        <v>301</v>
      </c>
      <c r="C19" s="98" t="s">
        <v>57</v>
      </c>
      <c r="D19" s="99" t="s">
        <v>69</v>
      </c>
      <c r="E19" s="93"/>
      <c r="F19" s="104"/>
      <c r="G19" s="104"/>
      <c r="H19" s="104"/>
      <c r="I19" s="82"/>
      <c r="J19" s="107"/>
      <c r="K19" s="100"/>
      <c r="L19" s="104"/>
      <c r="M19" s="104"/>
      <c r="N19" s="104"/>
      <c r="O19" s="104"/>
      <c r="P19" s="104"/>
      <c r="Q19" s="104"/>
      <c r="R19" s="104"/>
      <c r="S19" s="109"/>
      <c r="T19" s="90">
        <v>1</v>
      </c>
    </row>
    <row r="20" spans="1:20" ht="14.25" customHeight="1">
      <c r="A20" s="8">
        <v>39</v>
      </c>
      <c r="B20" s="9">
        <v>302</v>
      </c>
      <c r="C20" s="98" t="s">
        <v>57</v>
      </c>
      <c r="D20" s="99" t="s">
        <v>70</v>
      </c>
      <c r="E20" s="93"/>
      <c r="F20" s="104"/>
      <c r="G20" s="104"/>
      <c r="H20" s="104"/>
      <c r="I20" s="82"/>
      <c r="J20" s="107"/>
      <c r="K20" s="100"/>
      <c r="L20" s="104"/>
      <c r="M20" s="104"/>
      <c r="N20" s="104"/>
      <c r="O20" s="104"/>
      <c r="P20" s="104"/>
      <c r="Q20" s="104"/>
      <c r="R20" s="104"/>
      <c r="S20" s="109"/>
      <c r="T20" s="90">
        <v>0</v>
      </c>
    </row>
    <row r="21" spans="1:20" ht="14.25" customHeight="1">
      <c r="A21" s="8">
        <v>39</v>
      </c>
      <c r="B21" s="9">
        <v>303</v>
      </c>
      <c r="C21" s="98" t="s">
        <v>57</v>
      </c>
      <c r="D21" s="99" t="s">
        <v>71</v>
      </c>
      <c r="E21" s="93"/>
      <c r="F21" s="104"/>
      <c r="G21" s="104"/>
      <c r="H21" s="104"/>
      <c r="I21" s="82"/>
      <c r="J21" s="107"/>
      <c r="K21" s="100"/>
      <c r="L21" s="104"/>
      <c r="M21" s="104"/>
      <c r="N21" s="104"/>
      <c r="O21" s="104"/>
      <c r="P21" s="104"/>
      <c r="Q21" s="104"/>
      <c r="R21" s="104"/>
      <c r="S21" s="109"/>
      <c r="T21" s="90">
        <v>0</v>
      </c>
    </row>
    <row r="22" spans="1:20" ht="14.25" customHeight="1">
      <c r="A22" s="8">
        <v>39</v>
      </c>
      <c r="B22" s="9">
        <v>304</v>
      </c>
      <c r="C22" s="98" t="s">
        <v>57</v>
      </c>
      <c r="D22" s="99" t="s">
        <v>72</v>
      </c>
      <c r="E22" s="93"/>
      <c r="F22" s="104"/>
      <c r="G22" s="104"/>
      <c r="H22" s="104"/>
      <c r="I22" s="82"/>
      <c r="J22" s="107"/>
      <c r="K22" s="100"/>
      <c r="L22" s="104"/>
      <c r="M22" s="104"/>
      <c r="N22" s="104"/>
      <c r="O22" s="104"/>
      <c r="P22" s="104"/>
      <c r="Q22" s="104"/>
      <c r="R22" s="104"/>
      <c r="S22" s="109"/>
      <c r="T22" s="90">
        <v>0</v>
      </c>
    </row>
    <row r="23" spans="1:20" ht="14.25" customHeight="1">
      <c r="A23" s="8">
        <v>39</v>
      </c>
      <c r="B23" s="9">
        <v>305</v>
      </c>
      <c r="C23" s="98" t="s">
        <v>57</v>
      </c>
      <c r="D23" s="99" t="s">
        <v>73</v>
      </c>
      <c r="E23" s="93"/>
      <c r="F23" s="104"/>
      <c r="G23" s="104"/>
      <c r="H23" s="104"/>
      <c r="I23" s="82"/>
      <c r="J23" s="107"/>
      <c r="K23" s="100"/>
      <c r="L23" s="104"/>
      <c r="M23" s="104"/>
      <c r="N23" s="104"/>
      <c r="O23" s="104"/>
      <c r="P23" s="104"/>
      <c r="Q23" s="104"/>
      <c r="R23" s="104"/>
      <c r="S23" s="109"/>
      <c r="T23" s="90">
        <v>0</v>
      </c>
    </row>
    <row r="24" spans="1:20" ht="14.25" customHeight="1">
      <c r="A24" s="8">
        <v>39</v>
      </c>
      <c r="B24" s="10">
        <v>306</v>
      </c>
      <c r="C24" s="98" t="s">
        <v>57</v>
      </c>
      <c r="D24" s="101" t="s">
        <v>74</v>
      </c>
      <c r="E24" s="93"/>
      <c r="F24" s="104"/>
      <c r="G24" s="104"/>
      <c r="H24" s="104"/>
      <c r="I24" s="82"/>
      <c r="J24" s="107"/>
      <c r="K24" s="100"/>
      <c r="L24" s="104"/>
      <c r="M24" s="104"/>
      <c r="N24" s="104"/>
      <c r="O24" s="104"/>
      <c r="P24" s="104"/>
      <c r="Q24" s="104"/>
      <c r="R24" s="104"/>
      <c r="S24" s="109"/>
      <c r="T24" s="90">
        <v>0</v>
      </c>
    </row>
    <row r="25" spans="1:20" ht="14.25" customHeight="1">
      <c r="A25" s="8">
        <v>39</v>
      </c>
      <c r="B25" s="10">
        <v>307</v>
      </c>
      <c r="C25" s="98" t="s">
        <v>57</v>
      </c>
      <c r="D25" s="101" t="s">
        <v>75</v>
      </c>
      <c r="E25" s="93"/>
      <c r="F25" s="104"/>
      <c r="G25" s="104"/>
      <c r="H25" s="104"/>
      <c r="I25" s="82"/>
      <c r="J25" s="107"/>
      <c r="K25" s="100"/>
      <c r="L25" s="104"/>
      <c r="M25" s="104"/>
      <c r="N25" s="104"/>
      <c r="O25" s="104"/>
      <c r="P25" s="104"/>
      <c r="Q25" s="104"/>
      <c r="R25" s="104"/>
      <c r="S25" s="109"/>
      <c r="T25" s="90">
        <v>1</v>
      </c>
    </row>
    <row r="26" spans="1:20" ht="14.25" customHeight="1">
      <c r="A26" s="8">
        <v>39</v>
      </c>
      <c r="B26" s="10">
        <v>341</v>
      </c>
      <c r="C26" s="98" t="s">
        <v>57</v>
      </c>
      <c r="D26" s="101" t="s">
        <v>76</v>
      </c>
      <c r="E26" s="93"/>
      <c r="F26" s="104"/>
      <c r="G26" s="104"/>
      <c r="H26" s="104"/>
      <c r="I26" s="82"/>
      <c r="J26" s="107"/>
      <c r="K26" s="100"/>
      <c r="L26" s="104"/>
      <c r="M26" s="104"/>
      <c r="N26" s="104"/>
      <c r="O26" s="104"/>
      <c r="P26" s="104"/>
      <c r="Q26" s="104"/>
      <c r="R26" s="104"/>
      <c r="S26" s="109"/>
      <c r="T26" s="90">
        <v>0</v>
      </c>
    </row>
    <row r="27" spans="1:20" ht="14.25" customHeight="1">
      <c r="A27" s="8">
        <v>39</v>
      </c>
      <c r="B27" s="10">
        <v>344</v>
      </c>
      <c r="C27" s="98" t="s">
        <v>57</v>
      </c>
      <c r="D27" s="101" t="s">
        <v>90</v>
      </c>
      <c r="E27" s="93"/>
      <c r="F27" s="104"/>
      <c r="G27" s="104"/>
      <c r="H27" s="104"/>
      <c r="I27" s="82"/>
      <c r="J27" s="107"/>
      <c r="K27" s="100"/>
      <c r="L27" s="104"/>
      <c r="M27" s="104"/>
      <c r="N27" s="104"/>
      <c r="O27" s="104"/>
      <c r="P27" s="104"/>
      <c r="Q27" s="104"/>
      <c r="R27" s="104"/>
      <c r="S27" s="109"/>
      <c r="T27" s="90">
        <v>0</v>
      </c>
    </row>
    <row r="28" spans="1:20" ht="14.25" customHeight="1">
      <c r="A28" s="8">
        <v>39</v>
      </c>
      <c r="B28" s="10">
        <v>363</v>
      </c>
      <c r="C28" s="98" t="s">
        <v>57</v>
      </c>
      <c r="D28" s="101" t="s">
        <v>91</v>
      </c>
      <c r="E28" s="93"/>
      <c r="F28" s="104"/>
      <c r="G28" s="104"/>
      <c r="H28" s="104"/>
      <c r="I28" s="82"/>
      <c r="J28" s="107"/>
      <c r="K28" s="100"/>
      <c r="L28" s="104"/>
      <c r="M28" s="104"/>
      <c r="N28" s="104"/>
      <c r="O28" s="104"/>
      <c r="P28" s="104"/>
      <c r="Q28" s="104"/>
      <c r="R28" s="104"/>
      <c r="S28" s="109"/>
      <c r="T28" s="90">
        <v>0</v>
      </c>
    </row>
    <row r="29" spans="1:20" ht="14.25" customHeight="1">
      <c r="A29" s="8">
        <v>39</v>
      </c>
      <c r="B29" s="10">
        <v>364</v>
      </c>
      <c r="C29" s="98" t="s">
        <v>57</v>
      </c>
      <c r="D29" s="101" t="s">
        <v>77</v>
      </c>
      <c r="E29" s="93"/>
      <c r="F29" s="104"/>
      <c r="G29" s="104"/>
      <c r="H29" s="104"/>
      <c r="I29" s="82"/>
      <c r="J29" s="107"/>
      <c r="K29" s="100"/>
      <c r="L29" s="104"/>
      <c r="M29" s="104"/>
      <c r="N29" s="104"/>
      <c r="O29" s="104"/>
      <c r="P29" s="104"/>
      <c r="Q29" s="104"/>
      <c r="R29" s="104"/>
      <c r="S29" s="109"/>
      <c r="T29" s="90">
        <v>0</v>
      </c>
    </row>
    <row r="30" spans="1:20" ht="14.25" customHeight="1">
      <c r="A30" s="8">
        <v>39</v>
      </c>
      <c r="B30" s="10">
        <v>386</v>
      </c>
      <c r="C30" s="98" t="s">
        <v>57</v>
      </c>
      <c r="D30" s="101" t="s">
        <v>78</v>
      </c>
      <c r="E30" s="93"/>
      <c r="F30" s="104"/>
      <c r="G30" s="104"/>
      <c r="H30" s="104"/>
      <c r="I30" s="82"/>
      <c r="J30" s="107"/>
      <c r="K30" s="100"/>
      <c r="L30" s="104"/>
      <c r="M30" s="104"/>
      <c r="N30" s="104"/>
      <c r="O30" s="104"/>
      <c r="P30" s="104"/>
      <c r="Q30" s="104"/>
      <c r="R30" s="104"/>
      <c r="S30" s="109"/>
      <c r="T30" s="90">
        <v>1</v>
      </c>
    </row>
    <row r="31" spans="1:20" ht="14.25" customHeight="1">
      <c r="A31" s="8">
        <v>39</v>
      </c>
      <c r="B31" s="9">
        <v>387</v>
      </c>
      <c r="C31" s="98" t="s">
        <v>57</v>
      </c>
      <c r="D31" s="101" t="s">
        <v>79</v>
      </c>
      <c r="E31" s="93"/>
      <c r="F31" s="104"/>
      <c r="G31" s="104"/>
      <c r="H31" s="104"/>
      <c r="I31" s="82"/>
      <c r="J31" s="107"/>
      <c r="K31" s="100"/>
      <c r="L31" s="104"/>
      <c r="M31" s="104"/>
      <c r="N31" s="104"/>
      <c r="O31" s="104"/>
      <c r="P31" s="104"/>
      <c r="Q31" s="104"/>
      <c r="R31" s="104"/>
      <c r="S31" s="109"/>
      <c r="T31" s="90">
        <v>0</v>
      </c>
    </row>
    <row r="32" spans="1:20" ht="14.25" customHeight="1">
      <c r="A32" s="8">
        <v>39</v>
      </c>
      <c r="B32" s="2">
        <v>401</v>
      </c>
      <c r="C32" s="98" t="s">
        <v>57</v>
      </c>
      <c r="D32" s="101" t="s">
        <v>80</v>
      </c>
      <c r="E32" s="93"/>
      <c r="F32" s="104"/>
      <c r="G32" s="104"/>
      <c r="H32" s="104"/>
      <c r="I32" s="82"/>
      <c r="J32" s="107"/>
      <c r="K32" s="100"/>
      <c r="L32" s="104"/>
      <c r="M32" s="104"/>
      <c r="N32" s="104"/>
      <c r="O32" s="104"/>
      <c r="P32" s="104"/>
      <c r="Q32" s="104"/>
      <c r="R32" s="104"/>
      <c r="S32" s="109"/>
      <c r="T32" s="90">
        <v>1</v>
      </c>
    </row>
    <row r="33" spans="1:20" ht="14.25" customHeight="1">
      <c r="A33" s="8">
        <v>39</v>
      </c>
      <c r="B33" s="10">
        <v>402</v>
      </c>
      <c r="C33" s="98" t="s">
        <v>57</v>
      </c>
      <c r="D33" s="101" t="s">
        <v>81</v>
      </c>
      <c r="E33" s="93"/>
      <c r="F33" s="104"/>
      <c r="G33" s="104"/>
      <c r="H33" s="104"/>
      <c r="I33" s="82"/>
      <c r="J33" s="107"/>
      <c r="K33" s="100"/>
      <c r="L33" s="104"/>
      <c r="M33" s="104"/>
      <c r="N33" s="104"/>
      <c r="O33" s="104"/>
      <c r="P33" s="104"/>
      <c r="Q33" s="104"/>
      <c r="R33" s="104"/>
      <c r="S33" s="109"/>
      <c r="T33" s="90">
        <v>0</v>
      </c>
    </row>
    <row r="34" spans="1:20" ht="14.25" customHeight="1">
      <c r="A34" s="8">
        <v>39</v>
      </c>
      <c r="B34" s="10">
        <v>403</v>
      </c>
      <c r="C34" s="98" t="s">
        <v>57</v>
      </c>
      <c r="D34" s="101" t="s">
        <v>82</v>
      </c>
      <c r="E34" s="93"/>
      <c r="F34" s="104"/>
      <c r="G34" s="104"/>
      <c r="H34" s="104"/>
      <c r="I34" s="82"/>
      <c r="J34" s="107"/>
      <c r="K34" s="100"/>
      <c r="L34" s="104"/>
      <c r="M34" s="104"/>
      <c r="N34" s="104"/>
      <c r="O34" s="104"/>
      <c r="P34" s="104"/>
      <c r="Q34" s="104"/>
      <c r="R34" s="104"/>
      <c r="S34" s="109"/>
      <c r="T34" s="90">
        <v>0</v>
      </c>
    </row>
    <row r="35" spans="1:20" ht="14.25" customHeight="1">
      <c r="A35" s="8">
        <v>39</v>
      </c>
      <c r="B35" s="10">
        <v>405</v>
      </c>
      <c r="C35" s="98" t="s">
        <v>57</v>
      </c>
      <c r="D35" s="101" t="s">
        <v>84</v>
      </c>
      <c r="E35" s="93"/>
      <c r="F35" s="104"/>
      <c r="G35" s="104"/>
      <c r="H35" s="104"/>
      <c r="I35" s="82"/>
      <c r="J35" s="107"/>
      <c r="K35" s="100"/>
      <c r="L35" s="104"/>
      <c r="M35" s="104"/>
      <c r="N35" s="104"/>
      <c r="O35" s="104"/>
      <c r="P35" s="104"/>
      <c r="Q35" s="104"/>
      <c r="R35" s="104"/>
      <c r="S35" s="109"/>
      <c r="T35" s="90">
        <v>0</v>
      </c>
    </row>
    <row r="36" spans="1:20" ht="14.25" customHeight="1">
      <c r="A36" s="8">
        <v>39</v>
      </c>
      <c r="B36" s="10">
        <v>410</v>
      </c>
      <c r="C36" s="98" t="s">
        <v>57</v>
      </c>
      <c r="D36" s="101" t="s">
        <v>86</v>
      </c>
      <c r="E36" s="93"/>
      <c r="F36" s="104"/>
      <c r="G36" s="104"/>
      <c r="H36" s="104"/>
      <c r="I36" s="82"/>
      <c r="J36" s="107"/>
      <c r="K36" s="100"/>
      <c r="L36" s="104"/>
      <c r="M36" s="104"/>
      <c r="N36" s="104"/>
      <c r="O36" s="104"/>
      <c r="P36" s="104"/>
      <c r="Q36" s="104"/>
      <c r="R36" s="104"/>
      <c r="S36" s="109"/>
      <c r="T36" s="90">
        <v>0</v>
      </c>
    </row>
    <row r="37" spans="1:20" ht="14.25" customHeight="1">
      <c r="A37" s="8">
        <v>39</v>
      </c>
      <c r="B37" s="10">
        <v>411</v>
      </c>
      <c r="C37" s="98" t="s">
        <v>57</v>
      </c>
      <c r="D37" s="101" t="s">
        <v>85</v>
      </c>
      <c r="E37" s="93"/>
      <c r="F37" s="104"/>
      <c r="G37" s="104"/>
      <c r="H37" s="104"/>
      <c r="I37" s="82"/>
      <c r="J37" s="107"/>
      <c r="K37" s="100"/>
      <c r="L37" s="104"/>
      <c r="M37" s="104"/>
      <c r="N37" s="104"/>
      <c r="O37" s="104"/>
      <c r="P37" s="104"/>
      <c r="Q37" s="104"/>
      <c r="R37" s="104"/>
      <c r="S37" s="109"/>
      <c r="T37" s="90">
        <v>0</v>
      </c>
    </row>
    <row r="38" spans="1:20" ht="14.25" customHeight="1">
      <c r="A38" s="8">
        <v>39</v>
      </c>
      <c r="B38" s="10">
        <v>412</v>
      </c>
      <c r="C38" s="98" t="s">
        <v>57</v>
      </c>
      <c r="D38" s="101" t="s">
        <v>83</v>
      </c>
      <c r="E38" s="93"/>
      <c r="F38" s="104"/>
      <c r="G38" s="104"/>
      <c r="H38" s="104"/>
      <c r="I38" s="82"/>
      <c r="J38" s="107"/>
      <c r="K38" s="100"/>
      <c r="L38" s="104"/>
      <c r="M38" s="104"/>
      <c r="N38" s="104"/>
      <c r="O38" s="104"/>
      <c r="P38" s="104"/>
      <c r="Q38" s="104"/>
      <c r="R38" s="104"/>
      <c r="S38" s="109"/>
      <c r="T38" s="90">
        <v>0</v>
      </c>
    </row>
    <row r="39" spans="1:20" ht="14.25" customHeight="1">
      <c r="A39" s="8">
        <v>39</v>
      </c>
      <c r="B39" s="10">
        <v>424</v>
      </c>
      <c r="C39" s="98" t="s">
        <v>57</v>
      </c>
      <c r="D39" s="102" t="s">
        <v>88</v>
      </c>
      <c r="E39" s="93"/>
      <c r="F39" s="104"/>
      <c r="G39" s="104"/>
      <c r="H39" s="104"/>
      <c r="I39" s="82"/>
      <c r="J39" s="107"/>
      <c r="K39" s="100"/>
      <c r="L39" s="104"/>
      <c r="M39" s="104"/>
      <c r="N39" s="104"/>
      <c r="O39" s="104"/>
      <c r="P39" s="104"/>
      <c r="Q39" s="104"/>
      <c r="R39" s="104"/>
      <c r="S39" s="109"/>
      <c r="T39" s="90">
        <v>0</v>
      </c>
    </row>
    <row r="40" spans="1:20" ht="14.25" customHeight="1">
      <c r="A40" s="8">
        <v>39</v>
      </c>
      <c r="B40" s="10">
        <v>427</v>
      </c>
      <c r="C40" s="98" t="s">
        <v>57</v>
      </c>
      <c r="D40" s="25" t="s">
        <v>89</v>
      </c>
      <c r="E40" s="93"/>
      <c r="F40" s="104"/>
      <c r="G40" s="104"/>
      <c r="H40" s="104"/>
      <c r="I40" s="82"/>
      <c r="J40" s="107"/>
      <c r="K40" s="100"/>
      <c r="L40" s="104"/>
      <c r="M40" s="104"/>
      <c r="N40" s="104"/>
      <c r="O40" s="104"/>
      <c r="P40" s="104"/>
      <c r="Q40" s="104"/>
      <c r="R40" s="104"/>
      <c r="S40" s="109"/>
      <c r="T40" s="90">
        <v>0</v>
      </c>
    </row>
    <row r="41" spans="1:20" ht="14.25" customHeight="1" thickBot="1">
      <c r="A41" s="8">
        <v>39</v>
      </c>
      <c r="B41" s="10">
        <v>428</v>
      </c>
      <c r="C41" s="98" t="s">
        <v>57</v>
      </c>
      <c r="D41" s="101" t="s">
        <v>87</v>
      </c>
      <c r="E41" s="105"/>
      <c r="F41" s="106"/>
      <c r="G41" s="106"/>
      <c r="H41" s="106"/>
      <c r="I41" s="85"/>
      <c r="J41" s="108"/>
      <c r="K41" s="110"/>
      <c r="L41" s="106"/>
      <c r="M41" s="106"/>
      <c r="N41" s="106"/>
      <c r="O41" s="106"/>
      <c r="P41" s="106"/>
      <c r="Q41" s="106"/>
      <c r="R41" s="106"/>
      <c r="S41" s="111"/>
      <c r="T41" s="91"/>
    </row>
    <row r="42" spans="1:20" ht="16.5" customHeight="1" thickBot="1">
      <c r="A42" s="15"/>
      <c r="B42" s="16">
        <v>1000</v>
      </c>
      <c r="C42" s="310" t="s">
        <v>10</v>
      </c>
      <c r="D42" s="311"/>
      <c r="E42" s="72">
        <f>COUNTA(E8:E41)</f>
        <v>2</v>
      </c>
      <c r="F42" s="73"/>
      <c r="G42" s="73"/>
      <c r="H42" s="73"/>
      <c r="I42" s="73"/>
      <c r="J42" s="78"/>
      <c r="K42" s="36">
        <f>COUNTA(K8:K41)</f>
        <v>1</v>
      </c>
      <c r="L42" s="35">
        <f>COUNTA(L8:L41)</f>
        <v>1</v>
      </c>
      <c r="M42" s="35"/>
      <c r="N42" s="35">
        <f>COUNTA(N8:N41)</f>
        <v>2</v>
      </c>
      <c r="O42" s="35"/>
      <c r="P42" s="35"/>
      <c r="Q42" s="35">
        <f>COUNTA(Q8:Q41)</f>
        <v>1</v>
      </c>
      <c r="R42" s="35"/>
      <c r="S42" s="63"/>
      <c r="T42" s="83">
        <f>SUM(T8:T41)</f>
        <v>6</v>
      </c>
    </row>
  </sheetData>
  <sheetProtection/>
  <mergeCells count="13">
    <mergeCell ref="C42:D42"/>
    <mergeCell ref="T4:T7"/>
    <mergeCell ref="E6:E7"/>
    <mergeCell ref="N6:P6"/>
    <mergeCell ref="Q6:S6"/>
    <mergeCell ref="K5:S5"/>
    <mergeCell ref="E4:S4"/>
    <mergeCell ref="G6:J6"/>
    <mergeCell ref="K6:M6"/>
    <mergeCell ref="A4:A7"/>
    <mergeCell ref="B4:B7"/>
    <mergeCell ref="C4:C7"/>
    <mergeCell ref="D4:D7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&amp;R（高知県）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125" style="2" customWidth="1"/>
    <col min="4" max="4" width="10.375" style="2" customWidth="1"/>
    <col min="5" max="5" width="9.625" style="2" customWidth="1"/>
    <col min="6" max="6" width="31.625" style="2" customWidth="1"/>
    <col min="7" max="8" width="5.625" style="2" customWidth="1"/>
    <col min="9" max="12" width="5.875" style="2" customWidth="1"/>
    <col min="13" max="16" width="6.125" style="2" customWidth="1"/>
    <col min="17" max="19" width="6.3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6" t="s">
        <v>56</v>
      </c>
      <c r="E2" s="52"/>
    </row>
    <row r="3" ht="12.75" thickBot="1"/>
    <row r="4" spans="1:19" s="1" customFormat="1" ht="24" customHeight="1">
      <c r="A4" s="342" t="s">
        <v>39</v>
      </c>
      <c r="B4" s="295" t="s">
        <v>162</v>
      </c>
      <c r="C4" s="304" t="s">
        <v>0</v>
      </c>
      <c r="D4" s="307" t="s">
        <v>24</v>
      </c>
      <c r="E4" s="329" t="s">
        <v>48</v>
      </c>
      <c r="F4" s="325"/>
      <c r="G4" s="325"/>
      <c r="H4" s="81"/>
      <c r="I4" s="324" t="s">
        <v>55</v>
      </c>
      <c r="J4" s="325"/>
      <c r="K4" s="325"/>
      <c r="L4" s="325"/>
      <c r="M4" s="325"/>
      <c r="N4" s="325"/>
      <c r="O4" s="325"/>
      <c r="P4" s="325"/>
      <c r="Q4" s="325"/>
      <c r="R4" s="325"/>
      <c r="S4" s="326"/>
    </row>
    <row r="5" spans="1:19" s="1" customFormat="1" ht="46.5" customHeight="1">
      <c r="A5" s="343"/>
      <c r="B5" s="345"/>
      <c r="C5" s="305"/>
      <c r="D5" s="308"/>
      <c r="E5" s="352" t="s">
        <v>31</v>
      </c>
      <c r="F5" s="322" t="s">
        <v>11</v>
      </c>
      <c r="G5" s="330" t="s">
        <v>12</v>
      </c>
      <c r="H5" s="350" t="s">
        <v>13</v>
      </c>
      <c r="I5" s="349" t="s">
        <v>166</v>
      </c>
      <c r="J5" s="354" t="s">
        <v>167</v>
      </c>
      <c r="K5" s="327" t="s">
        <v>168</v>
      </c>
      <c r="L5" s="340" t="s">
        <v>169</v>
      </c>
      <c r="M5" s="336" t="s">
        <v>170</v>
      </c>
      <c r="N5" s="347" t="s">
        <v>171</v>
      </c>
      <c r="O5" s="338" t="s">
        <v>172</v>
      </c>
      <c r="P5" s="340" t="s">
        <v>169</v>
      </c>
      <c r="Q5" s="334" t="s">
        <v>33</v>
      </c>
      <c r="R5" s="327" t="s">
        <v>173</v>
      </c>
      <c r="S5" s="332" t="s">
        <v>169</v>
      </c>
    </row>
    <row r="6" spans="1:19" ht="27" customHeight="1">
      <c r="A6" s="344"/>
      <c r="B6" s="346"/>
      <c r="C6" s="306"/>
      <c r="D6" s="309"/>
      <c r="E6" s="353"/>
      <c r="F6" s="322"/>
      <c r="G6" s="331"/>
      <c r="H6" s="351"/>
      <c r="I6" s="275"/>
      <c r="J6" s="355"/>
      <c r="K6" s="328"/>
      <c r="L6" s="341"/>
      <c r="M6" s="337"/>
      <c r="N6" s="348"/>
      <c r="O6" s="339"/>
      <c r="P6" s="341"/>
      <c r="Q6" s="335"/>
      <c r="R6" s="328"/>
      <c r="S6" s="333"/>
    </row>
    <row r="7" spans="1:19" ht="12.75" customHeight="1">
      <c r="A7" s="8">
        <v>39</v>
      </c>
      <c r="B7" s="9">
        <v>201</v>
      </c>
      <c r="C7" s="98" t="s">
        <v>57</v>
      </c>
      <c r="D7" s="102" t="s">
        <v>58</v>
      </c>
      <c r="E7" s="28"/>
      <c r="F7" s="120"/>
      <c r="G7" s="225"/>
      <c r="H7" s="226">
        <v>0</v>
      </c>
      <c r="I7" s="227">
        <v>1</v>
      </c>
      <c r="J7" s="228">
        <v>2</v>
      </c>
      <c r="K7" s="228">
        <v>0</v>
      </c>
      <c r="L7" s="55">
        <f aca="true" t="shared" si="0" ref="L7:L41">IF(J7=""," ",ROUND(K7/J7*100,1))</f>
        <v>0</v>
      </c>
      <c r="M7" s="92"/>
      <c r="N7" s="82"/>
      <c r="O7" s="84"/>
      <c r="P7" s="55" t="str">
        <f>IF(O7=""," ",ROUND(O7/N7*100,1))</f>
        <v> </v>
      </c>
      <c r="Q7" s="236">
        <v>1217</v>
      </c>
      <c r="R7" s="228">
        <v>157</v>
      </c>
      <c r="S7" s="29">
        <f>IF(Q7=""," ",ROUND(R7/Q7*100,1))</f>
        <v>12.9</v>
      </c>
    </row>
    <row r="8" spans="1:19" ht="12.75" customHeight="1">
      <c r="A8" s="8">
        <v>39</v>
      </c>
      <c r="B8" s="9">
        <v>202</v>
      </c>
      <c r="C8" s="98" t="s">
        <v>57</v>
      </c>
      <c r="D8" s="102" t="s">
        <v>59</v>
      </c>
      <c r="E8" s="28"/>
      <c r="F8" s="120"/>
      <c r="G8" s="225"/>
      <c r="H8" s="226">
        <v>0</v>
      </c>
      <c r="I8" s="227">
        <v>1</v>
      </c>
      <c r="J8" s="228">
        <v>1</v>
      </c>
      <c r="K8" s="228">
        <v>0</v>
      </c>
      <c r="L8" s="55">
        <f t="shared" si="0"/>
        <v>0</v>
      </c>
      <c r="M8" s="92"/>
      <c r="N8" s="82"/>
      <c r="O8" s="84"/>
      <c r="P8" s="55" t="str">
        <f aca="true" t="shared" si="1" ref="P8:P25">IF(O8=""," ",ROUND(O8/N8*100,1))</f>
        <v> </v>
      </c>
      <c r="Q8" s="236">
        <v>151</v>
      </c>
      <c r="R8" s="228">
        <v>20</v>
      </c>
      <c r="S8" s="29">
        <f aca="true" t="shared" si="2" ref="S8:S24">IF(Q8=""," ",ROUND(R8/Q8*100,1))</f>
        <v>13.2</v>
      </c>
    </row>
    <row r="9" spans="1:19" ht="12.75" customHeight="1">
      <c r="A9" s="8">
        <v>39</v>
      </c>
      <c r="B9" s="9">
        <v>203</v>
      </c>
      <c r="C9" s="98" t="s">
        <v>57</v>
      </c>
      <c r="D9" s="99" t="s">
        <v>60</v>
      </c>
      <c r="E9" s="28"/>
      <c r="F9" s="120"/>
      <c r="G9" s="225"/>
      <c r="H9" s="226">
        <v>0</v>
      </c>
      <c r="I9" s="227">
        <v>1</v>
      </c>
      <c r="J9" s="228">
        <v>1</v>
      </c>
      <c r="K9" s="228">
        <v>0</v>
      </c>
      <c r="L9" s="55">
        <f t="shared" si="0"/>
        <v>0</v>
      </c>
      <c r="M9" s="92"/>
      <c r="N9" s="82"/>
      <c r="O9" s="84"/>
      <c r="P9" s="55" t="str">
        <f t="shared" si="1"/>
        <v> </v>
      </c>
      <c r="Q9" s="236"/>
      <c r="R9" s="228"/>
      <c r="S9" s="29" t="str">
        <f t="shared" si="2"/>
        <v> </v>
      </c>
    </row>
    <row r="10" spans="1:19" ht="12.75" customHeight="1">
      <c r="A10" s="8">
        <v>39</v>
      </c>
      <c r="B10" s="9">
        <v>204</v>
      </c>
      <c r="C10" s="98" t="s">
        <v>57</v>
      </c>
      <c r="D10" s="99" t="s">
        <v>61</v>
      </c>
      <c r="E10" s="28"/>
      <c r="F10" s="120"/>
      <c r="G10" s="225"/>
      <c r="H10" s="226">
        <v>0</v>
      </c>
      <c r="I10" s="227">
        <v>1</v>
      </c>
      <c r="J10" s="228">
        <v>1</v>
      </c>
      <c r="K10" s="228">
        <v>0</v>
      </c>
      <c r="L10" s="55">
        <f t="shared" si="0"/>
        <v>0</v>
      </c>
      <c r="M10" s="92"/>
      <c r="N10" s="82"/>
      <c r="O10" s="84"/>
      <c r="P10" s="55" t="str">
        <f t="shared" si="1"/>
        <v> </v>
      </c>
      <c r="Q10" s="236"/>
      <c r="R10" s="228"/>
      <c r="S10" s="29" t="str">
        <f t="shared" si="2"/>
        <v> </v>
      </c>
    </row>
    <row r="11" spans="1:19" ht="12.75" customHeight="1">
      <c r="A11" s="8">
        <v>39</v>
      </c>
      <c r="B11" s="9">
        <v>205</v>
      </c>
      <c r="C11" s="98" t="s">
        <v>57</v>
      </c>
      <c r="D11" s="99" t="s">
        <v>62</v>
      </c>
      <c r="E11" s="28"/>
      <c r="F11" s="120"/>
      <c r="G11" s="225"/>
      <c r="H11" s="226">
        <v>0</v>
      </c>
      <c r="I11" s="227">
        <v>1</v>
      </c>
      <c r="J11" s="228">
        <v>1</v>
      </c>
      <c r="K11" s="228">
        <v>0</v>
      </c>
      <c r="L11" s="55">
        <f t="shared" si="0"/>
        <v>0</v>
      </c>
      <c r="M11" s="92"/>
      <c r="N11" s="82"/>
      <c r="O11" s="84"/>
      <c r="P11" s="55" t="str">
        <f t="shared" si="1"/>
        <v> </v>
      </c>
      <c r="Q11" s="236"/>
      <c r="R11" s="228"/>
      <c r="S11" s="29" t="str">
        <f t="shared" si="2"/>
        <v> </v>
      </c>
    </row>
    <row r="12" spans="1:19" ht="12.75" customHeight="1">
      <c r="A12" s="8">
        <v>39</v>
      </c>
      <c r="B12" s="9">
        <v>206</v>
      </c>
      <c r="C12" s="98" t="s">
        <v>57</v>
      </c>
      <c r="D12" s="99" t="s">
        <v>63</v>
      </c>
      <c r="E12" s="28"/>
      <c r="F12" s="120"/>
      <c r="G12" s="225"/>
      <c r="H12" s="226">
        <v>0</v>
      </c>
      <c r="I12" s="227">
        <v>1</v>
      </c>
      <c r="J12" s="228">
        <v>1</v>
      </c>
      <c r="K12" s="228">
        <v>0</v>
      </c>
      <c r="L12" s="55">
        <f t="shared" si="0"/>
        <v>0</v>
      </c>
      <c r="M12" s="92"/>
      <c r="N12" s="82"/>
      <c r="O12" s="84"/>
      <c r="P12" s="55" t="str">
        <f t="shared" si="1"/>
        <v> </v>
      </c>
      <c r="Q12" s="236"/>
      <c r="R12" s="228"/>
      <c r="S12" s="29" t="str">
        <f t="shared" si="2"/>
        <v> </v>
      </c>
    </row>
    <row r="13" spans="1:19" ht="12.75" customHeight="1">
      <c r="A13" s="8">
        <v>39</v>
      </c>
      <c r="B13" s="9">
        <v>208</v>
      </c>
      <c r="C13" s="98" t="s">
        <v>57</v>
      </c>
      <c r="D13" s="99" t="s">
        <v>64</v>
      </c>
      <c r="E13" s="28"/>
      <c r="F13" s="120"/>
      <c r="G13" s="225"/>
      <c r="H13" s="226">
        <v>0</v>
      </c>
      <c r="I13" s="227">
        <v>1</v>
      </c>
      <c r="J13" s="228">
        <v>1</v>
      </c>
      <c r="K13" s="228">
        <v>0</v>
      </c>
      <c r="L13" s="55">
        <f t="shared" si="0"/>
        <v>0</v>
      </c>
      <c r="M13" s="92"/>
      <c r="N13" s="82"/>
      <c r="O13" s="84"/>
      <c r="P13" s="55" t="str">
        <f t="shared" si="1"/>
        <v> </v>
      </c>
      <c r="Q13" s="236">
        <v>6</v>
      </c>
      <c r="R13" s="228">
        <v>1</v>
      </c>
      <c r="S13" s="29">
        <f t="shared" si="2"/>
        <v>16.7</v>
      </c>
    </row>
    <row r="14" spans="1:19" ht="12.75" customHeight="1">
      <c r="A14" s="8">
        <v>39</v>
      </c>
      <c r="B14" s="9">
        <v>209</v>
      </c>
      <c r="C14" s="98" t="s">
        <v>57</v>
      </c>
      <c r="D14" s="99" t="s">
        <v>65</v>
      </c>
      <c r="E14" s="28"/>
      <c r="F14" s="120"/>
      <c r="G14" s="225"/>
      <c r="H14" s="226">
        <v>0</v>
      </c>
      <c r="I14" s="227">
        <v>1</v>
      </c>
      <c r="J14" s="228">
        <v>1</v>
      </c>
      <c r="K14" s="228">
        <v>0</v>
      </c>
      <c r="L14" s="55">
        <f t="shared" si="0"/>
        <v>0</v>
      </c>
      <c r="M14" s="92"/>
      <c r="N14" s="82"/>
      <c r="O14" s="84"/>
      <c r="P14" s="55" t="str">
        <f t="shared" si="1"/>
        <v> </v>
      </c>
      <c r="Q14" s="236">
        <v>67</v>
      </c>
      <c r="R14" s="228">
        <v>2</v>
      </c>
      <c r="S14" s="29">
        <f t="shared" si="2"/>
        <v>3</v>
      </c>
    </row>
    <row r="15" spans="1:19" ht="12.75" customHeight="1">
      <c r="A15" s="8">
        <v>39</v>
      </c>
      <c r="B15" s="9">
        <v>210</v>
      </c>
      <c r="C15" s="98" t="s">
        <v>57</v>
      </c>
      <c r="D15" s="99" t="s">
        <v>66</v>
      </c>
      <c r="E15" s="28"/>
      <c r="F15" s="120"/>
      <c r="G15" s="225"/>
      <c r="H15" s="226">
        <v>0</v>
      </c>
      <c r="I15" s="227">
        <v>1</v>
      </c>
      <c r="J15" s="228">
        <v>1</v>
      </c>
      <c r="K15" s="228">
        <v>0</v>
      </c>
      <c r="L15" s="55">
        <f t="shared" si="0"/>
        <v>0</v>
      </c>
      <c r="M15" s="92"/>
      <c r="N15" s="82"/>
      <c r="O15" s="84"/>
      <c r="P15" s="55" t="str">
        <f t="shared" si="1"/>
        <v> </v>
      </c>
      <c r="Q15" s="236">
        <v>173</v>
      </c>
      <c r="R15" s="228">
        <v>1</v>
      </c>
      <c r="S15" s="29">
        <f t="shared" si="2"/>
        <v>0.6</v>
      </c>
    </row>
    <row r="16" spans="1:19" ht="12.75" customHeight="1">
      <c r="A16" s="8">
        <v>39</v>
      </c>
      <c r="B16" s="9">
        <v>211</v>
      </c>
      <c r="C16" s="98" t="s">
        <v>57</v>
      </c>
      <c r="D16" s="99" t="s">
        <v>67</v>
      </c>
      <c r="E16" s="28"/>
      <c r="F16" s="120"/>
      <c r="G16" s="225"/>
      <c r="H16" s="226">
        <v>0</v>
      </c>
      <c r="I16" s="227">
        <v>1</v>
      </c>
      <c r="J16" s="228">
        <v>1</v>
      </c>
      <c r="K16" s="228">
        <v>0</v>
      </c>
      <c r="L16" s="55">
        <f t="shared" si="0"/>
        <v>0</v>
      </c>
      <c r="M16" s="92"/>
      <c r="N16" s="82"/>
      <c r="O16" s="84"/>
      <c r="P16" s="55" t="str">
        <f t="shared" si="1"/>
        <v> </v>
      </c>
      <c r="Q16" s="236">
        <v>369</v>
      </c>
      <c r="R16" s="228">
        <v>72</v>
      </c>
      <c r="S16" s="29">
        <f t="shared" si="2"/>
        <v>19.5</v>
      </c>
    </row>
    <row r="17" spans="1:19" ht="12.75" customHeight="1">
      <c r="A17" s="8">
        <v>39</v>
      </c>
      <c r="B17" s="9">
        <v>212</v>
      </c>
      <c r="C17" s="98" t="s">
        <v>57</v>
      </c>
      <c r="D17" s="99" t="s">
        <v>68</v>
      </c>
      <c r="E17" s="28"/>
      <c r="F17" s="120"/>
      <c r="G17" s="225"/>
      <c r="H17" s="226">
        <v>0</v>
      </c>
      <c r="I17" s="227">
        <v>1</v>
      </c>
      <c r="J17" s="228">
        <v>1</v>
      </c>
      <c r="K17" s="228">
        <v>0</v>
      </c>
      <c r="L17" s="55">
        <f t="shared" si="0"/>
        <v>0</v>
      </c>
      <c r="M17" s="92"/>
      <c r="N17" s="82"/>
      <c r="O17" s="84"/>
      <c r="P17" s="55" t="str">
        <f t="shared" si="1"/>
        <v> </v>
      </c>
      <c r="Q17" s="236">
        <v>194</v>
      </c>
      <c r="R17" s="228">
        <v>15</v>
      </c>
      <c r="S17" s="29">
        <f t="shared" si="2"/>
        <v>7.7</v>
      </c>
    </row>
    <row r="18" spans="1:19" ht="12.75" customHeight="1">
      <c r="A18" s="8">
        <v>39</v>
      </c>
      <c r="B18" s="2">
        <v>301</v>
      </c>
      <c r="C18" s="98" t="s">
        <v>57</v>
      </c>
      <c r="D18" s="99" t="s">
        <v>69</v>
      </c>
      <c r="E18" s="28"/>
      <c r="F18" s="120"/>
      <c r="G18" s="225"/>
      <c r="H18" s="226">
        <v>0</v>
      </c>
      <c r="I18" s="227"/>
      <c r="J18" s="228"/>
      <c r="K18" s="228"/>
      <c r="L18" s="55" t="str">
        <f t="shared" si="0"/>
        <v> </v>
      </c>
      <c r="M18" s="236">
        <v>1</v>
      </c>
      <c r="N18" s="237"/>
      <c r="O18" s="228"/>
      <c r="P18" s="55" t="str">
        <f t="shared" si="1"/>
        <v> </v>
      </c>
      <c r="Q18" s="236"/>
      <c r="R18" s="228"/>
      <c r="S18" s="29" t="str">
        <f t="shared" si="2"/>
        <v> </v>
      </c>
    </row>
    <row r="19" spans="1:19" ht="12.75" customHeight="1">
      <c r="A19" s="8">
        <v>39</v>
      </c>
      <c r="B19" s="9">
        <v>302</v>
      </c>
      <c r="C19" s="98" t="s">
        <v>57</v>
      </c>
      <c r="D19" s="99" t="s">
        <v>70</v>
      </c>
      <c r="E19" s="28"/>
      <c r="F19" s="120"/>
      <c r="G19" s="225"/>
      <c r="H19" s="226">
        <v>0</v>
      </c>
      <c r="I19" s="227"/>
      <c r="J19" s="228"/>
      <c r="K19" s="228">
        <v>0</v>
      </c>
      <c r="L19" s="55" t="str">
        <f t="shared" si="0"/>
        <v> </v>
      </c>
      <c r="M19" s="236">
        <v>1</v>
      </c>
      <c r="N19" s="237">
        <v>1</v>
      </c>
      <c r="O19" s="228">
        <v>0</v>
      </c>
      <c r="P19" s="55">
        <f t="shared" si="1"/>
        <v>0</v>
      </c>
      <c r="Q19" s="236"/>
      <c r="R19" s="228"/>
      <c r="S19" s="29" t="str">
        <f t="shared" si="2"/>
        <v> </v>
      </c>
    </row>
    <row r="20" spans="1:19" ht="12.75" customHeight="1">
      <c r="A20" s="8">
        <v>39</v>
      </c>
      <c r="B20" s="9">
        <v>303</v>
      </c>
      <c r="C20" s="98" t="s">
        <v>57</v>
      </c>
      <c r="D20" s="99" t="s">
        <v>71</v>
      </c>
      <c r="E20" s="28"/>
      <c r="F20" s="120"/>
      <c r="G20" s="225"/>
      <c r="H20" s="226">
        <v>0</v>
      </c>
      <c r="I20" s="227"/>
      <c r="J20" s="228"/>
      <c r="K20" s="228"/>
      <c r="L20" s="55" t="str">
        <f t="shared" si="0"/>
        <v> </v>
      </c>
      <c r="M20" s="236">
        <v>1</v>
      </c>
      <c r="N20" s="237">
        <v>1</v>
      </c>
      <c r="O20" s="228">
        <v>0</v>
      </c>
      <c r="P20" s="55">
        <f t="shared" si="1"/>
        <v>0</v>
      </c>
      <c r="Q20" s="236"/>
      <c r="R20" s="228"/>
      <c r="S20" s="29" t="str">
        <f t="shared" si="2"/>
        <v> </v>
      </c>
    </row>
    <row r="21" spans="1:19" ht="12.75" customHeight="1">
      <c r="A21" s="8">
        <v>39</v>
      </c>
      <c r="B21" s="9">
        <v>304</v>
      </c>
      <c r="C21" s="98" t="s">
        <v>57</v>
      </c>
      <c r="D21" s="99" t="s">
        <v>72</v>
      </c>
      <c r="E21" s="28"/>
      <c r="F21" s="120"/>
      <c r="G21" s="225"/>
      <c r="H21" s="226">
        <v>0</v>
      </c>
      <c r="I21" s="227"/>
      <c r="J21" s="228"/>
      <c r="K21" s="228">
        <v>0</v>
      </c>
      <c r="L21" s="55" t="str">
        <f t="shared" si="0"/>
        <v> </v>
      </c>
      <c r="M21" s="236">
        <v>1</v>
      </c>
      <c r="N21" s="237">
        <v>1</v>
      </c>
      <c r="O21" s="228">
        <v>0</v>
      </c>
      <c r="P21" s="55">
        <f t="shared" si="1"/>
        <v>0</v>
      </c>
      <c r="Q21" s="236"/>
      <c r="R21" s="228"/>
      <c r="S21" s="29" t="str">
        <f t="shared" si="2"/>
        <v> </v>
      </c>
    </row>
    <row r="22" spans="1:19" ht="12.75" customHeight="1">
      <c r="A22" s="8">
        <v>39</v>
      </c>
      <c r="B22" s="9">
        <v>305</v>
      </c>
      <c r="C22" s="98" t="s">
        <v>57</v>
      </c>
      <c r="D22" s="99" t="s">
        <v>73</v>
      </c>
      <c r="E22" s="28"/>
      <c r="F22" s="120"/>
      <c r="G22" s="225"/>
      <c r="H22" s="226">
        <v>0</v>
      </c>
      <c r="I22" s="227"/>
      <c r="J22" s="228"/>
      <c r="K22" s="228">
        <v>0</v>
      </c>
      <c r="L22" s="55" t="str">
        <f t="shared" si="0"/>
        <v> </v>
      </c>
      <c r="M22" s="236">
        <v>1</v>
      </c>
      <c r="N22" s="237">
        <v>1</v>
      </c>
      <c r="O22" s="228">
        <v>0</v>
      </c>
      <c r="P22" s="55">
        <f t="shared" si="1"/>
        <v>0</v>
      </c>
      <c r="Q22" s="236"/>
      <c r="R22" s="228"/>
      <c r="S22" s="29" t="str">
        <f t="shared" si="2"/>
        <v> </v>
      </c>
    </row>
    <row r="23" spans="1:19" ht="12.75" customHeight="1">
      <c r="A23" s="8">
        <v>39</v>
      </c>
      <c r="B23" s="10">
        <v>306</v>
      </c>
      <c r="C23" s="98" t="s">
        <v>57</v>
      </c>
      <c r="D23" s="101" t="s">
        <v>74</v>
      </c>
      <c r="E23" s="28"/>
      <c r="F23" s="120"/>
      <c r="G23" s="225"/>
      <c r="H23" s="226">
        <v>0</v>
      </c>
      <c r="I23" s="227"/>
      <c r="J23" s="228"/>
      <c r="K23" s="228"/>
      <c r="L23" s="55" t="str">
        <f t="shared" si="0"/>
        <v> </v>
      </c>
      <c r="M23" s="236">
        <v>1</v>
      </c>
      <c r="N23" s="237">
        <v>1</v>
      </c>
      <c r="O23" s="228">
        <v>0</v>
      </c>
      <c r="P23" s="55">
        <f t="shared" si="1"/>
        <v>0</v>
      </c>
      <c r="Q23" s="236">
        <v>7</v>
      </c>
      <c r="R23" s="228">
        <v>0</v>
      </c>
      <c r="S23" s="29">
        <f t="shared" si="2"/>
        <v>0</v>
      </c>
    </row>
    <row r="24" spans="1:19" ht="12.75" customHeight="1">
      <c r="A24" s="8">
        <v>39</v>
      </c>
      <c r="B24" s="10">
        <v>307</v>
      </c>
      <c r="C24" s="98" t="s">
        <v>57</v>
      </c>
      <c r="D24" s="101" t="s">
        <v>75</v>
      </c>
      <c r="E24" s="28"/>
      <c r="F24" s="120"/>
      <c r="G24" s="225"/>
      <c r="H24" s="226">
        <v>0</v>
      </c>
      <c r="I24" s="227"/>
      <c r="J24" s="228"/>
      <c r="K24" s="228"/>
      <c r="L24" s="55" t="str">
        <f t="shared" si="0"/>
        <v> </v>
      </c>
      <c r="M24" s="236">
        <v>1</v>
      </c>
      <c r="N24" s="237">
        <v>1</v>
      </c>
      <c r="O24" s="228">
        <v>0</v>
      </c>
      <c r="P24" s="55">
        <f t="shared" si="1"/>
        <v>0</v>
      </c>
      <c r="Q24" s="236">
        <v>1</v>
      </c>
      <c r="R24" s="228">
        <v>0</v>
      </c>
      <c r="S24" s="29">
        <f t="shared" si="2"/>
        <v>0</v>
      </c>
    </row>
    <row r="25" spans="1:19" ht="12.75" customHeight="1">
      <c r="A25" s="8">
        <v>39</v>
      </c>
      <c r="B25" s="10">
        <v>341</v>
      </c>
      <c r="C25" s="98" t="s">
        <v>57</v>
      </c>
      <c r="D25" s="101" t="s">
        <v>76</v>
      </c>
      <c r="E25" s="28"/>
      <c r="F25" s="120"/>
      <c r="G25" s="225"/>
      <c r="H25" s="226">
        <v>0</v>
      </c>
      <c r="I25" s="227"/>
      <c r="J25" s="228"/>
      <c r="K25" s="228">
        <v>0</v>
      </c>
      <c r="L25" s="55" t="str">
        <f t="shared" si="0"/>
        <v> </v>
      </c>
      <c r="M25" s="236">
        <v>1</v>
      </c>
      <c r="N25" s="237">
        <v>1</v>
      </c>
      <c r="O25" s="228">
        <v>0</v>
      </c>
      <c r="P25" s="55">
        <f t="shared" si="1"/>
        <v>0</v>
      </c>
      <c r="Q25" s="236">
        <v>24</v>
      </c>
      <c r="R25" s="228">
        <v>0</v>
      </c>
      <c r="S25" s="29">
        <f>IF(Q25=""," ",ROUND(R25/Q25*100,1))</f>
        <v>0</v>
      </c>
    </row>
    <row r="26" spans="1:19" ht="12.75" customHeight="1">
      <c r="A26" s="8">
        <v>39</v>
      </c>
      <c r="B26" s="10">
        <v>344</v>
      </c>
      <c r="C26" s="98" t="s">
        <v>57</v>
      </c>
      <c r="D26" s="101" t="s">
        <v>90</v>
      </c>
      <c r="E26" s="28"/>
      <c r="F26" s="120"/>
      <c r="G26" s="225"/>
      <c r="H26" s="226">
        <v>0</v>
      </c>
      <c r="I26" s="229"/>
      <c r="J26" s="228"/>
      <c r="K26" s="228">
        <v>0</v>
      </c>
      <c r="L26" s="55" t="str">
        <f t="shared" si="0"/>
        <v> </v>
      </c>
      <c r="M26" s="236">
        <v>1</v>
      </c>
      <c r="N26" s="237">
        <v>1</v>
      </c>
      <c r="O26" s="228">
        <v>0</v>
      </c>
      <c r="P26" s="55">
        <f aca="true" t="shared" si="3" ref="P26:P40">IF(O26=""," ",ROUND(O26/N26*100,1))</f>
        <v>0</v>
      </c>
      <c r="Q26" s="236">
        <v>84</v>
      </c>
      <c r="R26" s="228">
        <v>5</v>
      </c>
      <c r="S26" s="29">
        <f aca="true" t="shared" si="4" ref="S26:S40">IF(Q26=""," ",ROUND(R26/Q26*100,1))</f>
        <v>6</v>
      </c>
    </row>
    <row r="27" spans="1:19" ht="12.75" customHeight="1">
      <c r="A27" s="8">
        <v>39</v>
      </c>
      <c r="B27" s="10">
        <v>363</v>
      </c>
      <c r="C27" s="98" t="s">
        <v>57</v>
      </c>
      <c r="D27" s="101" t="s">
        <v>91</v>
      </c>
      <c r="E27" s="6"/>
      <c r="F27" s="121"/>
      <c r="G27" s="225"/>
      <c r="H27" s="226">
        <v>0</v>
      </c>
      <c r="I27" s="229"/>
      <c r="J27" s="228"/>
      <c r="K27" s="228"/>
      <c r="L27" s="55" t="str">
        <f t="shared" si="0"/>
        <v> </v>
      </c>
      <c r="M27" s="236">
        <v>1</v>
      </c>
      <c r="N27" s="237">
        <v>1</v>
      </c>
      <c r="O27" s="228">
        <v>0</v>
      </c>
      <c r="P27" s="55">
        <f t="shared" si="3"/>
        <v>0</v>
      </c>
      <c r="Q27" s="236">
        <v>45</v>
      </c>
      <c r="R27" s="228">
        <v>0</v>
      </c>
      <c r="S27" s="29">
        <f t="shared" si="4"/>
        <v>0</v>
      </c>
    </row>
    <row r="28" spans="1:19" ht="12.75" customHeight="1">
      <c r="A28" s="8">
        <v>39</v>
      </c>
      <c r="B28" s="10">
        <v>364</v>
      </c>
      <c r="C28" s="98" t="s">
        <v>57</v>
      </c>
      <c r="D28" s="101" t="s">
        <v>77</v>
      </c>
      <c r="E28" s="6"/>
      <c r="F28" s="121"/>
      <c r="G28" s="225"/>
      <c r="H28" s="226">
        <v>0</v>
      </c>
      <c r="I28" s="229"/>
      <c r="J28" s="228"/>
      <c r="K28" s="228"/>
      <c r="L28" s="55" t="str">
        <f t="shared" si="0"/>
        <v> </v>
      </c>
      <c r="M28" s="236">
        <v>1</v>
      </c>
      <c r="N28" s="237"/>
      <c r="O28" s="228"/>
      <c r="P28" s="55" t="str">
        <f t="shared" si="3"/>
        <v> </v>
      </c>
      <c r="Q28" s="236">
        <v>18</v>
      </c>
      <c r="R28" s="228">
        <v>1</v>
      </c>
      <c r="S28" s="29">
        <f t="shared" si="4"/>
        <v>5.6</v>
      </c>
    </row>
    <row r="29" spans="1:19" ht="12.75" customHeight="1">
      <c r="A29" s="8">
        <v>39</v>
      </c>
      <c r="B29" s="10">
        <v>386</v>
      </c>
      <c r="C29" s="98" t="s">
        <v>57</v>
      </c>
      <c r="D29" s="101" t="s">
        <v>78</v>
      </c>
      <c r="E29" s="6"/>
      <c r="F29" s="121"/>
      <c r="G29" s="225"/>
      <c r="H29" s="226">
        <v>0</v>
      </c>
      <c r="I29" s="229"/>
      <c r="J29" s="228"/>
      <c r="K29" s="228"/>
      <c r="L29" s="55" t="str">
        <f t="shared" si="0"/>
        <v> </v>
      </c>
      <c r="M29" s="236">
        <v>1</v>
      </c>
      <c r="N29" s="237">
        <v>1</v>
      </c>
      <c r="O29" s="228">
        <v>0</v>
      </c>
      <c r="P29" s="55">
        <f t="shared" si="3"/>
        <v>0</v>
      </c>
      <c r="Q29" s="236">
        <v>192</v>
      </c>
      <c r="R29" s="228">
        <v>20</v>
      </c>
      <c r="S29" s="29">
        <f t="shared" si="4"/>
        <v>10.4</v>
      </c>
    </row>
    <row r="30" spans="1:19" ht="12.75" customHeight="1">
      <c r="A30" s="8">
        <v>39</v>
      </c>
      <c r="B30" s="9">
        <v>387</v>
      </c>
      <c r="C30" s="98" t="s">
        <v>57</v>
      </c>
      <c r="D30" s="101" t="s">
        <v>79</v>
      </c>
      <c r="E30" s="6"/>
      <c r="F30" s="121"/>
      <c r="G30" s="225"/>
      <c r="H30" s="226">
        <v>0</v>
      </c>
      <c r="I30" s="229"/>
      <c r="J30" s="228"/>
      <c r="K30" s="228"/>
      <c r="L30" s="55" t="str">
        <f t="shared" si="0"/>
        <v> </v>
      </c>
      <c r="M30" s="236">
        <v>1</v>
      </c>
      <c r="N30" s="237">
        <v>1</v>
      </c>
      <c r="O30" s="228">
        <v>0</v>
      </c>
      <c r="P30" s="55">
        <f t="shared" si="3"/>
        <v>0</v>
      </c>
      <c r="Q30" s="236">
        <v>153</v>
      </c>
      <c r="R30" s="228">
        <v>12</v>
      </c>
      <c r="S30" s="29">
        <f t="shared" si="4"/>
        <v>7.8</v>
      </c>
    </row>
    <row r="31" spans="1:19" ht="12.75" customHeight="1">
      <c r="A31" s="8">
        <v>39</v>
      </c>
      <c r="B31" s="2">
        <v>401</v>
      </c>
      <c r="C31" s="98" t="s">
        <v>57</v>
      </c>
      <c r="D31" s="101" t="s">
        <v>80</v>
      </c>
      <c r="E31" s="6"/>
      <c r="F31" s="121"/>
      <c r="G31" s="225"/>
      <c r="H31" s="226">
        <v>0</v>
      </c>
      <c r="I31" s="229"/>
      <c r="J31" s="228"/>
      <c r="K31" s="228"/>
      <c r="L31" s="55" t="str">
        <f t="shared" si="0"/>
        <v> </v>
      </c>
      <c r="M31" s="236">
        <v>1</v>
      </c>
      <c r="N31" s="237">
        <v>1</v>
      </c>
      <c r="O31" s="228">
        <v>0</v>
      </c>
      <c r="P31" s="55">
        <f t="shared" si="3"/>
        <v>0</v>
      </c>
      <c r="Q31" s="236">
        <v>1</v>
      </c>
      <c r="R31" s="228">
        <v>0</v>
      </c>
      <c r="S31" s="29">
        <f t="shared" si="4"/>
        <v>0</v>
      </c>
    </row>
    <row r="32" spans="1:19" ht="12.75" customHeight="1">
      <c r="A32" s="8">
        <v>39</v>
      </c>
      <c r="B32" s="10">
        <v>402</v>
      </c>
      <c r="C32" s="98" t="s">
        <v>57</v>
      </c>
      <c r="D32" s="101" t="s">
        <v>81</v>
      </c>
      <c r="E32" s="6"/>
      <c r="F32" s="121"/>
      <c r="G32" s="225"/>
      <c r="H32" s="226">
        <v>0</v>
      </c>
      <c r="I32" s="229"/>
      <c r="J32" s="228"/>
      <c r="K32" s="228"/>
      <c r="L32" s="55" t="str">
        <f t="shared" si="0"/>
        <v> </v>
      </c>
      <c r="M32" s="236">
        <v>1</v>
      </c>
      <c r="N32" s="237">
        <v>1</v>
      </c>
      <c r="O32" s="228">
        <v>0</v>
      </c>
      <c r="P32" s="55">
        <f t="shared" si="3"/>
        <v>0</v>
      </c>
      <c r="Q32" s="236">
        <v>106</v>
      </c>
      <c r="R32" s="228">
        <v>6</v>
      </c>
      <c r="S32" s="29">
        <f t="shared" si="4"/>
        <v>5.7</v>
      </c>
    </row>
    <row r="33" spans="1:19" ht="12.75" customHeight="1">
      <c r="A33" s="8">
        <v>39</v>
      </c>
      <c r="B33" s="10">
        <v>403</v>
      </c>
      <c r="C33" s="98" t="s">
        <v>57</v>
      </c>
      <c r="D33" s="101" t="s">
        <v>82</v>
      </c>
      <c r="E33" s="6"/>
      <c r="F33" s="121"/>
      <c r="G33" s="225"/>
      <c r="H33" s="226">
        <v>0</v>
      </c>
      <c r="I33" s="229"/>
      <c r="J33" s="228"/>
      <c r="K33" s="228"/>
      <c r="L33" s="55" t="str">
        <f t="shared" si="0"/>
        <v> </v>
      </c>
      <c r="M33" s="236">
        <v>1</v>
      </c>
      <c r="N33" s="237">
        <v>1</v>
      </c>
      <c r="O33" s="228">
        <v>0</v>
      </c>
      <c r="P33" s="55">
        <f t="shared" si="3"/>
        <v>0</v>
      </c>
      <c r="Q33" s="236">
        <v>63</v>
      </c>
      <c r="R33" s="228">
        <v>3</v>
      </c>
      <c r="S33" s="29">
        <f t="shared" si="4"/>
        <v>4.8</v>
      </c>
    </row>
    <row r="34" spans="1:19" ht="12.75" customHeight="1">
      <c r="A34" s="8">
        <v>39</v>
      </c>
      <c r="B34" s="10">
        <v>405</v>
      </c>
      <c r="C34" s="98" t="s">
        <v>57</v>
      </c>
      <c r="D34" s="101" t="s">
        <v>84</v>
      </c>
      <c r="E34" s="6"/>
      <c r="F34" s="121"/>
      <c r="G34" s="225"/>
      <c r="H34" s="226">
        <v>0</v>
      </c>
      <c r="I34" s="229"/>
      <c r="J34" s="228"/>
      <c r="K34" s="228"/>
      <c r="L34" s="55" t="str">
        <f t="shared" si="0"/>
        <v> </v>
      </c>
      <c r="M34" s="236">
        <v>1</v>
      </c>
      <c r="N34" s="237">
        <v>1</v>
      </c>
      <c r="O34" s="228">
        <v>0</v>
      </c>
      <c r="P34" s="55">
        <f t="shared" si="3"/>
        <v>0</v>
      </c>
      <c r="Q34" s="236">
        <v>6</v>
      </c>
      <c r="R34" s="228">
        <v>0</v>
      </c>
      <c r="S34" s="29">
        <f t="shared" si="4"/>
        <v>0</v>
      </c>
    </row>
    <row r="35" spans="1:19" ht="12.75" customHeight="1">
      <c r="A35" s="8">
        <v>39</v>
      </c>
      <c r="B35" s="10">
        <v>410</v>
      </c>
      <c r="C35" s="98" t="s">
        <v>57</v>
      </c>
      <c r="D35" s="101" t="s">
        <v>86</v>
      </c>
      <c r="E35" s="6"/>
      <c r="F35" s="121"/>
      <c r="G35" s="225"/>
      <c r="H35" s="226">
        <v>0</v>
      </c>
      <c r="I35" s="229"/>
      <c r="J35" s="228"/>
      <c r="K35" s="228"/>
      <c r="L35" s="55" t="str">
        <f t="shared" si="0"/>
        <v> </v>
      </c>
      <c r="M35" s="236">
        <v>1</v>
      </c>
      <c r="N35" s="237">
        <v>1</v>
      </c>
      <c r="O35" s="228">
        <v>0</v>
      </c>
      <c r="P35" s="55">
        <f t="shared" si="3"/>
        <v>0</v>
      </c>
      <c r="Q35" s="236">
        <v>84</v>
      </c>
      <c r="R35" s="228">
        <v>6</v>
      </c>
      <c r="S35" s="29">
        <f t="shared" si="4"/>
        <v>7.1</v>
      </c>
    </row>
    <row r="36" spans="1:19" ht="12.75" customHeight="1">
      <c r="A36" s="8">
        <v>39</v>
      </c>
      <c r="B36" s="10">
        <v>411</v>
      </c>
      <c r="C36" s="98" t="s">
        <v>57</v>
      </c>
      <c r="D36" s="101" t="s">
        <v>85</v>
      </c>
      <c r="E36" s="6"/>
      <c r="F36" s="121"/>
      <c r="G36" s="225"/>
      <c r="H36" s="226">
        <v>0</v>
      </c>
      <c r="I36" s="229"/>
      <c r="J36" s="228"/>
      <c r="K36" s="228"/>
      <c r="L36" s="55" t="str">
        <f t="shared" si="0"/>
        <v> </v>
      </c>
      <c r="M36" s="236">
        <v>1</v>
      </c>
      <c r="N36" s="237">
        <v>2</v>
      </c>
      <c r="O36" s="228">
        <v>0</v>
      </c>
      <c r="P36" s="55">
        <f t="shared" si="3"/>
        <v>0</v>
      </c>
      <c r="Q36" s="236">
        <v>84</v>
      </c>
      <c r="R36" s="228">
        <v>3</v>
      </c>
      <c r="S36" s="29">
        <f t="shared" si="4"/>
        <v>3.6</v>
      </c>
    </row>
    <row r="37" spans="1:19" ht="12.75" customHeight="1">
      <c r="A37" s="8">
        <v>39</v>
      </c>
      <c r="B37" s="9">
        <v>412</v>
      </c>
      <c r="C37" s="98" t="s">
        <v>57</v>
      </c>
      <c r="D37" s="99" t="s">
        <v>83</v>
      </c>
      <c r="E37" s="6"/>
      <c r="F37" s="121"/>
      <c r="G37" s="225"/>
      <c r="H37" s="226">
        <v>0</v>
      </c>
      <c r="I37" s="229"/>
      <c r="J37" s="228"/>
      <c r="K37" s="228"/>
      <c r="L37" s="55" t="str">
        <f t="shared" si="0"/>
        <v> </v>
      </c>
      <c r="M37" s="236">
        <v>1</v>
      </c>
      <c r="N37" s="237">
        <v>2</v>
      </c>
      <c r="O37" s="228">
        <v>0</v>
      </c>
      <c r="P37" s="55">
        <f t="shared" si="3"/>
        <v>0</v>
      </c>
      <c r="Q37" s="236">
        <v>1</v>
      </c>
      <c r="R37" s="228">
        <v>1</v>
      </c>
      <c r="S37" s="29">
        <f t="shared" si="4"/>
        <v>100</v>
      </c>
    </row>
    <row r="38" spans="1:19" ht="12.75" customHeight="1">
      <c r="A38" s="8">
        <v>39</v>
      </c>
      <c r="B38" s="10">
        <v>424</v>
      </c>
      <c r="C38" s="98" t="s">
        <v>57</v>
      </c>
      <c r="D38" s="102" t="s">
        <v>88</v>
      </c>
      <c r="E38" s="6"/>
      <c r="F38" s="121"/>
      <c r="G38" s="225"/>
      <c r="H38" s="226">
        <v>0</v>
      </c>
      <c r="I38" s="229"/>
      <c r="J38" s="228"/>
      <c r="K38" s="228"/>
      <c r="L38" s="55" t="str">
        <f t="shared" si="0"/>
        <v> </v>
      </c>
      <c r="M38" s="236">
        <v>1</v>
      </c>
      <c r="N38" s="237">
        <v>1</v>
      </c>
      <c r="O38" s="228">
        <v>0</v>
      </c>
      <c r="P38" s="55">
        <f t="shared" si="3"/>
        <v>0</v>
      </c>
      <c r="Q38" s="236"/>
      <c r="R38" s="228"/>
      <c r="S38" s="29" t="str">
        <f t="shared" si="4"/>
        <v> </v>
      </c>
    </row>
    <row r="39" spans="1:19" ht="12.75" customHeight="1">
      <c r="A39" s="8">
        <v>39</v>
      </c>
      <c r="B39" s="10">
        <v>427</v>
      </c>
      <c r="C39" s="98" t="s">
        <v>57</v>
      </c>
      <c r="D39" s="25" t="s">
        <v>89</v>
      </c>
      <c r="E39" s="6"/>
      <c r="F39" s="121"/>
      <c r="G39" s="225"/>
      <c r="H39" s="226">
        <v>0</v>
      </c>
      <c r="I39" s="229"/>
      <c r="J39" s="228"/>
      <c r="K39" s="228"/>
      <c r="L39" s="55" t="str">
        <f t="shared" si="0"/>
        <v> </v>
      </c>
      <c r="M39" s="236">
        <v>1</v>
      </c>
      <c r="N39" s="237"/>
      <c r="O39" s="228"/>
      <c r="P39" s="55" t="str">
        <f t="shared" si="3"/>
        <v> </v>
      </c>
      <c r="Q39" s="236">
        <v>14</v>
      </c>
      <c r="R39" s="228">
        <v>0</v>
      </c>
      <c r="S39" s="29">
        <f t="shared" si="4"/>
        <v>0</v>
      </c>
    </row>
    <row r="40" spans="1:19" ht="12.75" customHeight="1" thickBot="1">
      <c r="A40" s="8">
        <v>39</v>
      </c>
      <c r="B40" s="10">
        <v>428</v>
      </c>
      <c r="C40" s="98" t="s">
        <v>57</v>
      </c>
      <c r="D40" s="101" t="s">
        <v>87</v>
      </c>
      <c r="E40" s="7"/>
      <c r="F40" s="122"/>
      <c r="G40" s="230"/>
      <c r="H40" s="231">
        <v>0</v>
      </c>
      <c r="I40" s="232"/>
      <c r="J40" s="233"/>
      <c r="K40" s="233"/>
      <c r="L40" s="56" t="str">
        <f t="shared" si="0"/>
        <v> </v>
      </c>
      <c r="M40" s="238">
        <v>1</v>
      </c>
      <c r="N40" s="239">
        <v>2</v>
      </c>
      <c r="O40" s="233">
        <v>0</v>
      </c>
      <c r="P40" s="55">
        <f t="shared" si="3"/>
        <v>0</v>
      </c>
      <c r="Q40" s="238">
        <v>61</v>
      </c>
      <c r="R40" s="233">
        <v>0</v>
      </c>
      <c r="S40" s="54">
        <f t="shared" si="4"/>
        <v>0</v>
      </c>
    </row>
    <row r="41" spans="1:19" ht="16.5" customHeight="1" thickBot="1">
      <c r="A41" s="15"/>
      <c r="B41" s="16">
        <v>1000</v>
      </c>
      <c r="C41" s="270" t="s">
        <v>10</v>
      </c>
      <c r="D41" s="270"/>
      <c r="E41" s="11"/>
      <c r="F41" s="62">
        <f>COUNTA(F7:F40)</f>
        <v>0</v>
      </c>
      <c r="G41" s="197"/>
      <c r="H41" s="234">
        <f>SUM(H7:H40)</f>
        <v>0</v>
      </c>
      <c r="I41" s="223">
        <f>COUNTA(I7:I40)</f>
        <v>11</v>
      </c>
      <c r="J41" s="201">
        <f>SUM(J7:J40)</f>
        <v>12</v>
      </c>
      <c r="K41" s="201">
        <f>SUM(K7:K40)</f>
        <v>0</v>
      </c>
      <c r="L41" s="57">
        <f t="shared" si="0"/>
        <v>0</v>
      </c>
      <c r="M41" s="240">
        <f>COUNTA(M7:M40)</f>
        <v>23</v>
      </c>
      <c r="N41" s="201">
        <f>SUM(N7:N40)</f>
        <v>23</v>
      </c>
      <c r="O41" s="201">
        <f>SUM(O7:O40)</f>
        <v>0</v>
      </c>
      <c r="P41" s="57">
        <f>IF(N41=""," ",ROUND(O41/N41*100,1))</f>
        <v>0</v>
      </c>
      <c r="Q41" s="212">
        <f>SUM(Q7:Q40)</f>
        <v>3121</v>
      </c>
      <c r="R41" s="201">
        <f>SUM(R7:R40)</f>
        <v>325</v>
      </c>
      <c r="S41" s="34">
        <f>IF(Q41=""," ",ROUND(R41/Q41*100,1))</f>
        <v>10.4</v>
      </c>
    </row>
    <row r="42" spans="7:11" ht="12">
      <c r="G42" s="235"/>
      <c r="H42" s="235"/>
      <c r="I42" s="235"/>
      <c r="J42" s="235"/>
      <c r="K42" s="235"/>
    </row>
    <row r="44" spans="9:17" ht="13.5">
      <c r="I44" s="27"/>
      <c r="M44" s="27"/>
      <c r="N44" s="27"/>
      <c r="Q44" s="27"/>
    </row>
  </sheetData>
  <sheetProtection/>
  <mergeCells count="22">
    <mergeCell ref="N5:N6"/>
    <mergeCell ref="I5:I6"/>
    <mergeCell ref="C41:D41"/>
    <mergeCell ref="H5:H6"/>
    <mergeCell ref="E5:E6"/>
    <mergeCell ref="F5:F6"/>
    <mergeCell ref="L5:L6"/>
    <mergeCell ref="J5:J6"/>
    <mergeCell ref="A4:A6"/>
    <mergeCell ref="B4:B6"/>
    <mergeCell ref="C4:C6"/>
    <mergeCell ref="D4:D6"/>
    <mergeCell ref="I4:S4"/>
    <mergeCell ref="K5:K6"/>
    <mergeCell ref="E4:G4"/>
    <mergeCell ref="G5:G6"/>
    <mergeCell ref="R5:R6"/>
    <mergeCell ref="S5:S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&amp;R（高知県）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C7" sqref="C7:C9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375" style="2" customWidth="1"/>
    <col min="5" max="5" width="5.625" style="2" customWidth="1"/>
    <col min="6" max="6" width="13.125" style="2" customWidth="1"/>
    <col min="7" max="9" width="5.125" style="2" customWidth="1"/>
    <col min="10" max="10" width="5.875" style="2" customWidth="1"/>
    <col min="11" max="11" width="5.625" style="2" customWidth="1"/>
    <col min="12" max="13" width="5.125" style="2" customWidth="1"/>
    <col min="14" max="15" width="5.875" style="2" customWidth="1"/>
    <col min="16" max="16" width="5.625" style="2" customWidth="1"/>
    <col min="17" max="18" width="5.125" style="2" customWidth="1"/>
    <col min="19" max="19" width="5.625" style="2" customWidth="1"/>
    <col min="20" max="20" width="5.125" style="2" customWidth="1"/>
    <col min="21" max="27" width="5.625" style="2" customWidth="1"/>
    <col min="28" max="16384" width="9.00390625" style="2" customWidth="1"/>
  </cols>
  <sheetData>
    <row r="1" ht="12">
      <c r="A1" s="2" t="s">
        <v>50</v>
      </c>
    </row>
    <row r="2" spans="1:12" ht="22.5" customHeight="1">
      <c r="A2" s="26" t="s">
        <v>23</v>
      </c>
      <c r="B2" s="3"/>
      <c r="I2" s="192"/>
      <c r="J2" s="192"/>
      <c r="K2" s="192"/>
      <c r="L2" s="192"/>
    </row>
    <row r="3" spans="1:2" ht="15" thickBot="1">
      <c r="A3" s="26"/>
      <c r="B3" s="61" t="s">
        <v>30</v>
      </c>
    </row>
    <row r="4" spans="1:27" s="59" customFormat="1" ht="19.5" customHeight="1" thickBot="1">
      <c r="A4" s="58"/>
      <c r="B4" s="123">
        <v>1</v>
      </c>
      <c r="C4" s="371">
        <v>39539</v>
      </c>
      <c r="D4" s="372"/>
      <c r="E4" s="124">
        <v>2</v>
      </c>
      <c r="F4" s="373">
        <v>39569</v>
      </c>
      <c r="G4" s="372">
        <v>39569</v>
      </c>
      <c r="H4" s="374"/>
      <c r="I4" s="125">
        <v>3</v>
      </c>
      <c r="J4" s="371" t="s">
        <v>200</v>
      </c>
      <c r="K4" s="372" t="s">
        <v>29</v>
      </c>
      <c r="L4" s="372"/>
      <c r="M4" s="374"/>
      <c r="AA4" s="60"/>
    </row>
    <row r="5" spans="1:27" ht="9.75" customHeight="1" thickBot="1">
      <c r="A5"/>
      <c r="B5" s="47"/>
      <c r="C5" s="47"/>
      <c r="D5" s="47"/>
      <c r="E5" s="47"/>
      <c r="F5" s="47"/>
      <c r="G5" s="47"/>
      <c r="H5" s="47"/>
      <c r="I5" s="48"/>
      <c r="J5" s="49"/>
      <c r="K5" s="49"/>
      <c r="L5" s="47"/>
      <c r="M5" s="47"/>
      <c r="N5" s="47"/>
      <c r="O5" s="47"/>
      <c r="P5" s="47"/>
      <c r="Q5" s="47"/>
      <c r="R5" s="47"/>
      <c r="S5" s="48"/>
      <c r="T5" s="49"/>
      <c r="U5" s="49"/>
      <c r="V5" s="47"/>
      <c r="W5" s="47"/>
      <c r="X5" s="49"/>
      <c r="Y5" s="49"/>
      <c r="Z5" s="49"/>
      <c r="AA5"/>
    </row>
    <row r="6" spans="1:27" ht="13.5" customHeight="1" thickBot="1">
      <c r="A6"/>
      <c r="B6" s="47"/>
      <c r="C6" s="47"/>
      <c r="D6" s="47"/>
      <c r="E6" s="359" t="s">
        <v>27</v>
      </c>
      <c r="F6" s="361"/>
      <c r="G6" s="51">
        <v>1</v>
      </c>
      <c r="H6" s="50"/>
      <c r="I6" s="50"/>
      <c r="J6" s="50"/>
      <c r="K6" s="50"/>
      <c r="L6" s="359" t="s">
        <v>27</v>
      </c>
      <c r="M6" s="360"/>
      <c r="N6" s="361"/>
      <c r="O6" s="51">
        <v>1</v>
      </c>
      <c r="P6" s="47"/>
      <c r="Q6" s="359" t="s">
        <v>27</v>
      </c>
      <c r="R6" s="360"/>
      <c r="S6" s="361"/>
      <c r="T6" s="51">
        <v>1</v>
      </c>
      <c r="U6" s="49"/>
      <c r="V6" s="359" t="s">
        <v>27</v>
      </c>
      <c r="W6" s="360"/>
      <c r="X6" s="361"/>
      <c r="Y6" s="51">
        <v>1</v>
      </c>
      <c r="Z6" s="49"/>
      <c r="AA6"/>
    </row>
    <row r="7" spans="1:27" ht="31.5" customHeight="1">
      <c r="A7" s="298" t="s">
        <v>39</v>
      </c>
      <c r="B7" s="382" t="s">
        <v>174</v>
      </c>
      <c r="C7" s="304" t="s">
        <v>0</v>
      </c>
      <c r="D7" s="394" t="s">
        <v>24</v>
      </c>
      <c r="E7" s="377" t="s">
        <v>175</v>
      </c>
      <c r="F7" s="378"/>
      <c r="G7" s="378"/>
      <c r="H7" s="378"/>
      <c r="I7" s="378"/>
      <c r="J7" s="378"/>
      <c r="K7" s="379"/>
      <c r="L7" s="377" t="s">
        <v>6</v>
      </c>
      <c r="M7" s="378"/>
      <c r="N7" s="378"/>
      <c r="O7" s="378"/>
      <c r="P7" s="379"/>
      <c r="Q7" s="377" t="s">
        <v>3</v>
      </c>
      <c r="R7" s="378"/>
      <c r="S7" s="378"/>
      <c r="T7" s="378"/>
      <c r="U7" s="379"/>
      <c r="V7" s="356" t="s">
        <v>49</v>
      </c>
      <c r="W7" s="357"/>
      <c r="X7" s="357"/>
      <c r="Y7" s="357"/>
      <c r="Z7" s="357"/>
      <c r="AA7" s="358"/>
    </row>
    <row r="8" spans="1:27" ht="15" customHeight="1">
      <c r="A8" s="299"/>
      <c r="B8" s="383"/>
      <c r="C8" s="305"/>
      <c r="D8" s="395"/>
      <c r="E8" s="386" t="s">
        <v>176</v>
      </c>
      <c r="F8" s="388" t="s">
        <v>177</v>
      </c>
      <c r="G8" s="375" t="s">
        <v>2</v>
      </c>
      <c r="H8" s="126"/>
      <c r="I8" s="380" t="s">
        <v>1</v>
      </c>
      <c r="J8" s="126"/>
      <c r="K8" s="365" t="s">
        <v>169</v>
      </c>
      <c r="L8" s="375" t="s">
        <v>2</v>
      </c>
      <c r="M8" s="126"/>
      <c r="N8" s="380" t="s">
        <v>1</v>
      </c>
      <c r="O8" s="126"/>
      <c r="P8" s="365" t="s">
        <v>169</v>
      </c>
      <c r="Q8" s="375" t="s">
        <v>2</v>
      </c>
      <c r="R8" s="126"/>
      <c r="S8" s="380" t="s">
        <v>1</v>
      </c>
      <c r="T8" s="126"/>
      <c r="U8" s="365" t="s">
        <v>169</v>
      </c>
      <c r="V8" s="369" t="s">
        <v>17</v>
      </c>
      <c r="W8" s="126"/>
      <c r="X8" s="367" t="s">
        <v>169</v>
      </c>
      <c r="Y8" s="362" t="s">
        <v>18</v>
      </c>
      <c r="Z8" s="363"/>
      <c r="AA8" s="364"/>
    </row>
    <row r="9" spans="1:27" ht="61.5" customHeight="1">
      <c r="A9" s="300"/>
      <c r="B9" s="384"/>
      <c r="C9" s="306"/>
      <c r="D9" s="396"/>
      <c r="E9" s="387"/>
      <c r="F9" s="389"/>
      <c r="G9" s="376"/>
      <c r="H9" s="127" t="s">
        <v>178</v>
      </c>
      <c r="I9" s="381"/>
      <c r="J9" s="128" t="s">
        <v>179</v>
      </c>
      <c r="K9" s="366"/>
      <c r="L9" s="376"/>
      <c r="M9" s="127" t="s">
        <v>178</v>
      </c>
      <c r="N9" s="381"/>
      <c r="O9" s="129" t="s">
        <v>179</v>
      </c>
      <c r="P9" s="366"/>
      <c r="Q9" s="376"/>
      <c r="R9" s="127" t="s">
        <v>178</v>
      </c>
      <c r="S9" s="381"/>
      <c r="T9" s="128" t="s">
        <v>179</v>
      </c>
      <c r="U9" s="366"/>
      <c r="V9" s="370"/>
      <c r="W9" s="128" t="s">
        <v>180</v>
      </c>
      <c r="X9" s="368"/>
      <c r="Y9" s="130" t="s">
        <v>181</v>
      </c>
      <c r="Z9" s="127" t="s">
        <v>180</v>
      </c>
      <c r="AA9" s="131" t="s">
        <v>169</v>
      </c>
    </row>
    <row r="10" spans="1:27" ht="12.75" customHeight="1">
      <c r="A10" s="132">
        <v>39</v>
      </c>
      <c r="B10" s="133">
        <v>201</v>
      </c>
      <c r="C10" s="98" t="s">
        <v>57</v>
      </c>
      <c r="D10" s="140" t="s">
        <v>58</v>
      </c>
      <c r="E10" s="134">
        <v>40</v>
      </c>
      <c r="F10" s="4"/>
      <c r="G10" s="195">
        <v>111</v>
      </c>
      <c r="H10" s="195">
        <v>89</v>
      </c>
      <c r="I10" s="195">
        <v>1329</v>
      </c>
      <c r="J10" s="195">
        <v>348</v>
      </c>
      <c r="K10" s="29">
        <f>IF(G10=""," ",ROUND(J10/I10*100,1))</f>
        <v>26.2</v>
      </c>
      <c r="L10" s="202">
        <v>51</v>
      </c>
      <c r="M10" s="195">
        <v>45</v>
      </c>
      <c r="N10" s="195">
        <v>790</v>
      </c>
      <c r="O10" s="195">
        <v>224</v>
      </c>
      <c r="P10" s="29">
        <f>IF(L10=""," ",ROUND(O10/N10*100,1))</f>
        <v>28.4</v>
      </c>
      <c r="Q10" s="202">
        <v>6</v>
      </c>
      <c r="R10" s="195">
        <v>6</v>
      </c>
      <c r="S10" s="195">
        <v>90</v>
      </c>
      <c r="T10" s="195">
        <v>9</v>
      </c>
      <c r="U10" s="29">
        <f>IF(Q10=""," ",ROUND(T10/S10*100,1))</f>
        <v>10</v>
      </c>
      <c r="V10" s="217">
        <v>171</v>
      </c>
      <c r="W10" s="195">
        <v>7</v>
      </c>
      <c r="X10" s="42">
        <f>IF(V10=""," ",ROUND(W10/V10*100,1))</f>
        <v>4.1</v>
      </c>
      <c r="Y10" s="195">
        <v>139</v>
      </c>
      <c r="Z10" s="195">
        <v>5</v>
      </c>
      <c r="AA10" s="37">
        <f>IF(Y10=""," ",ROUND(Z10/Y10*100,1))</f>
        <v>3.6</v>
      </c>
    </row>
    <row r="11" spans="1:27" ht="12.75" customHeight="1">
      <c r="A11" s="184">
        <v>39</v>
      </c>
      <c r="B11" s="133">
        <v>202</v>
      </c>
      <c r="C11" s="98" t="s">
        <v>57</v>
      </c>
      <c r="D11" s="140" t="s">
        <v>59</v>
      </c>
      <c r="E11" s="134"/>
      <c r="F11" s="4"/>
      <c r="G11" s="195"/>
      <c r="H11" s="195"/>
      <c r="I11" s="195"/>
      <c r="J11" s="195"/>
      <c r="K11" s="29" t="str">
        <f aca="true" t="shared" si="0" ref="K11:K43">IF(G11=""," ",ROUND(J11/I11*100,1))</f>
        <v> </v>
      </c>
      <c r="L11" s="202">
        <v>32</v>
      </c>
      <c r="M11" s="195">
        <v>22</v>
      </c>
      <c r="N11" s="195">
        <v>454</v>
      </c>
      <c r="O11" s="195">
        <v>103</v>
      </c>
      <c r="P11" s="29">
        <f>IF(L11=""," ",ROUND(O11/N11*100,1))</f>
        <v>22.7</v>
      </c>
      <c r="Q11" s="202">
        <v>5</v>
      </c>
      <c r="R11" s="195">
        <v>4</v>
      </c>
      <c r="S11" s="195">
        <v>37</v>
      </c>
      <c r="T11" s="195">
        <v>4</v>
      </c>
      <c r="U11" s="29">
        <f>IF(Q11=""," ",ROUND(T11/S11*100,1))</f>
        <v>10.8</v>
      </c>
      <c r="V11" s="217">
        <v>21</v>
      </c>
      <c r="W11" s="195">
        <v>1</v>
      </c>
      <c r="X11" s="42">
        <f>IF(V11=""," ",ROUND(W11/V11*100,1))</f>
        <v>4.8</v>
      </c>
      <c r="Y11" s="195">
        <v>19</v>
      </c>
      <c r="Z11" s="195">
        <v>1</v>
      </c>
      <c r="AA11" s="37">
        <f>IF(Y11=""," ",ROUND(Z11/Y11*100,1))</f>
        <v>5.3</v>
      </c>
    </row>
    <row r="12" spans="1:27" ht="12.75" customHeight="1">
      <c r="A12" s="184">
        <v>39</v>
      </c>
      <c r="B12" s="133">
        <v>203</v>
      </c>
      <c r="C12" s="98" t="s">
        <v>57</v>
      </c>
      <c r="D12" s="141" t="s">
        <v>60</v>
      </c>
      <c r="E12" s="134">
        <v>30</v>
      </c>
      <c r="F12" s="4" t="s">
        <v>150</v>
      </c>
      <c r="G12" s="195">
        <v>45</v>
      </c>
      <c r="H12" s="195">
        <v>34</v>
      </c>
      <c r="I12" s="195">
        <v>510</v>
      </c>
      <c r="J12" s="195">
        <v>115</v>
      </c>
      <c r="K12" s="29">
        <f t="shared" si="0"/>
        <v>22.5</v>
      </c>
      <c r="L12" s="202">
        <v>19</v>
      </c>
      <c r="M12" s="195">
        <v>17</v>
      </c>
      <c r="N12" s="195">
        <v>210</v>
      </c>
      <c r="O12" s="195">
        <v>53</v>
      </c>
      <c r="P12" s="29">
        <f aca="true" t="shared" si="1" ref="P12:P41">IF(L12=""," ",ROUND(O12/N12*100,1))</f>
        <v>25.2</v>
      </c>
      <c r="Q12" s="204">
        <v>5</v>
      </c>
      <c r="R12" s="196">
        <v>4</v>
      </c>
      <c r="S12" s="196">
        <v>37</v>
      </c>
      <c r="T12" s="196">
        <v>6</v>
      </c>
      <c r="U12" s="54">
        <f aca="true" t="shared" si="2" ref="U12:U43">IF(Q12=""," ",ROUND(T12/S12*100,1))</f>
        <v>16.2</v>
      </c>
      <c r="V12" s="217">
        <v>22</v>
      </c>
      <c r="W12" s="195">
        <v>0</v>
      </c>
      <c r="X12" s="42">
        <f aca="true" t="shared" si="3" ref="X12:X42">IF(V12=""," ",ROUND(W12/V12*100,1))</f>
        <v>0</v>
      </c>
      <c r="Y12" s="195">
        <v>18</v>
      </c>
      <c r="Z12" s="195">
        <v>0</v>
      </c>
      <c r="AA12" s="37">
        <f aca="true" t="shared" si="4" ref="AA12:AA21">IF(Y12=""," ",ROUND(Z12/Y12*100,1))</f>
        <v>0</v>
      </c>
    </row>
    <row r="13" spans="1:27" ht="12.75" customHeight="1">
      <c r="A13" s="184">
        <v>39</v>
      </c>
      <c r="B13" s="133">
        <v>204</v>
      </c>
      <c r="C13" s="98" t="s">
        <v>57</v>
      </c>
      <c r="D13" s="141" t="s">
        <v>61</v>
      </c>
      <c r="E13" s="134">
        <v>50</v>
      </c>
      <c r="F13" s="4" t="s">
        <v>151</v>
      </c>
      <c r="G13" s="195">
        <v>29</v>
      </c>
      <c r="H13" s="195">
        <v>26</v>
      </c>
      <c r="I13" s="195">
        <v>689</v>
      </c>
      <c r="J13" s="195">
        <v>200</v>
      </c>
      <c r="K13" s="29">
        <f t="shared" si="0"/>
        <v>29</v>
      </c>
      <c r="L13" s="202">
        <v>21</v>
      </c>
      <c r="M13" s="195">
        <v>20</v>
      </c>
      <c r="N13" s="195">
        <v>555</v>
      </c>
      <c r="O13" s="195">
        <v>131</v>
      </c>
      <c r="P13" s="135">
        <f t="shared" si="1"/>
        <v>23.6</v>
      </c>
      <c r="Q13" s="214">
        <v>5</v>
      </c>
      <c r="R13" s="203">
        <v>3</v>
      </c>
      <c r="S13" s="215">
        <v>41</v>
      </c>
      <c r="T13" s="216">
        <v>3</v>
      </c>
      <c r="U13" s="136">
        <f t="shared" si="2"/>
        <v>7.3</v>
      </c>
      <c r="V13" s="202">
        <v>26</v>
      </c>
      <c r="W13" s="195">
        <v>3</v>
      </c>
      <c r="X13" s="42">
        <f t="shared" si="3"/>
        <v>11.5</v>
      </c>
      <c r="Y13" s="195">
        <v>21</v>
      </c>
      <c r="Z13" s="195">
        <v>3</v>
      </c>
      <c r="AA13" s="37">
        <f t="shared" si="4"/>
        <v>14.3</v>
      </c>
    </row>
    <row r="14" spans="1:27" ht="12.75" customHeight="1">
      <c r="A14" s="184">
        <v>39</v>
      </c>
      <c r="B14" s="133">
        <v>205</v>
      </c>
      <c r="C14" s="98" t="s">
        <v>57</v>
      </c>
      <c r="D14" s="141" t="s">
        <v>62</v>
      </c>
      <c r="E14" s="134">
        <v>40</v>
      </c>
      <c r="F14" s="4" t="s">
        <v>98</v>
      </c>
      <c r="G14" s="195">
        <v>24</v>
      </c>
      <c r="H14" s="195">
        <v>21</v>
      </c>
      <c r="I14" s="195">
        <v>307</v>
      </c>
      <c r="J14" s="195">
        <v>70</v>
      </c>
      <c r="K14" s="29">
        <f t="shared" si="0"/>
        <v>22.8</v>
      </c>
      <c r="L14" s="202">
        <v>23</v>
      </c>
      <c r="M14" s="195">
        <v>20</v>
      </c>
      <c r="N14" s="195">
        <v>276</v>
      </c>
      <c r="O14" s="195">
        <v>58</v>
      </c>
      <c r="P14" s="29">
        <f t="shared" si="1"/>
        <v>21</v>
      </c>
      <c r="Q14" s="207">
        <v>5</v>
      </c>
      <c r="R14" s="208">
        <v>3</v>
      </c>
      <c r="S14" s="208">
        <v>37</v>
      </c>
      <c r="T14" s="208">
        <v>6</v>
      </c>
      <c r="U14" s="94">
        <f t="shared" si="2"/>
        <v>16.2</v>
      </c>
      <c r="V14" s="217">
        <v>24</v>
      </c>
      <c r="W14" s="195">
        <v>1</v>
      </c>
      <c r="X14" s="42">
        <f t="shared" si="3"/>
        <v>4.2</v>
      </c>
      <c r="Y14" s="195">
        <v>21</v>
      </c>
      <c r="Z14" s="195">
        <v>1</v>
      </c>
      <c r="AA14" s="37">
        <f t="shared" si="4"/>
        <v>4.8</v>
      </c>
    </row>
    <row r="15" spans="1:27" ht="12.75" customHeight="1">
      <c r="A15" s="184">
        <v>39</v>
      </c>
      <c r="B15" s="133">
        <v>206</v>
      </c>
      <c r="C15" s="98" t="s">
        <v>57</v>
      </c>
      <c r="D15" s="141" t="s">
        <v>63</v>
      </c>
      <c r="E15" s="134"/>
      <c r="F15" s="4"/>
      <c r="G15" s="195"/>
      <c r="H15" s="195"/>
      <c r="I15" s="195"/>
      <c r="J15" s="195"/>
      <c r="K15" s="29" t="str">
        <f t="shared" si="0"/>
        <v> </v>
      </c>
      <c r="L15" s="202">
        <v>21</v>
      </c>
      <c r="M15" s="195">
        <v>18</v>
      </c>
      <c r="N15" s="195">
        <v>282</v>
      </c>
      <c r="O15" s="195">
        <v>61</v>
      </c>
      <c r="P15" s="29">
        <f t="shared" si="1"/>
        <v>21.6</v>
      </c>
      <c r="Q15" s="202">
        <v>5</v>
      </c>
      <c r="R15" s="195">
        <v>2</v>
      </c>
      <c r="S15" s="195">
        <v>29</v>
      </c>
      <c r="T15" s="195">
        <v>2</v>
      </c>
      <c r="U15" s="29">
        <f t="shared" si="2"/>
        <v>6.9</v>
      </c>
      <c r="V15" s="217">
        <v>24</v>
      </c>
      <c r="W15" s="195">
        <v>7</v>
      </c>
      <c r="X15" s="42">
        <f>IF(V15=""," ",ROUND(W15/V15*100,1))</f>
        <v>29.2</v>
      </c>
      <c r="Y15" s="195">
        <v>20</v>
      </c>
      <c r="Z15" s="195">
        <v>3</v>
      </c>
      <c r="AA15" s="37">
        <f t="shared" si="4"/>
        <v>15</v>
      </c>
    </row>
    <row r="16" spans="1:27" ht="12.75" customHeight="1">
      <c r="A16" s="185">
        <v>39</v>
      </c>
      <c r="B16" s="9">
        <v>208</v>
      </c>
      <c r="C16" s="98" t="s">
        <v>57</v>
      </c>
      <c r="D16" s="141" t="s">
        <v>64</v>
      </c>
      <c r="E16" s="134">
        <v>30</v>
      </c>
      <c r="F16" s="4" t="s">
        <v>152</v>
      </c>
      <c r="G16" s="195">
        <v>28</v>
      </c>
      <c r="H16" s="195">
        <v>17</v>
      </c>
      <c r="I16" s="195">
        <v>315</v>
      </c>
      <c r="J16" s="195">
        <v>49</v>
      </c>
      <c r="K16" s="29">
        <f t="shared" si="0"/>
        <v>15.6</v>
      </c>
      <c r="L16" s="202">
        <v>28</v>
      </c>
      <c r="M16" s="195">
        <v>17</v>
      </c>
      <c r="N16" s="195">
        <v>315</v>
      </c>
      <c r="O16" s="195">
        <v>49</v>
      </c>
      <c r="P16" s="29">
        <f t="shared" si="1"/>
        <v>15.6</v>
      </c>
      <c r="Q16" s="202">
        <v>5</v>
      </c>
      <c r="R16" s="195">
        <v>3</v>
      </c>
      <c r="S16" s="195">
        <v>31</v>
      </c>
      <c r="T16" s="195">
        <v>4</v>
      </c>
      <c r="U16" s="29">
        <f t="shared" si="2"/>
        <v>12.9</v>
      </c>
      <c r="V16" s="217">
        <v>22</v>
      </c>
      <c r="W16" s="195">
        <v>0</v>
      </c>
      <c r="X16" s="42">
        <f t="shared" si="3"/>
        <v>0</v>
      </c>
      <c r="Y16" s="195">
        <v>18</v>
      </c>
      <c r="Z16" s="195">
        <v>0</v>
      </c>
      <c r="AA16" s="37">
        <f t="shared" si="4"/>
        <v>0</v>
      </c>
    </row>
    <row r="17" spans="1:27" ht="12.75" customHeight="1">
      <c r="A17" s="185">
        <v>39</v>
      </c>
      <c r="B17" s="9">
        <v>209</v>
      </c>
      <c r="C17" s="98" t="s">
        <v>57</v>
      </c>
      <c r="D17" s="141" t="s">
        <v>65</v>
      </c>
      <c r="E17" s="134">
        <v>40</v>
      </c>
      <c r="F17" s="4" t="s">
        <v>153</v>
      </c>
      <c r="G17" s="195">
        <v>22</v>
      </c>
      <c r="H17" s="195">
        <v>17</v>
      </c>
      <c r="I17" s="195">
        <v>241</v>
      </c>
      <c r="J17" s="195">
        <v>59</v>
      </c>
      <c r="K17" s="29">
        <f t="shared" si="0"/>
        <v>24.5</v>
      </c>
      <c r="L17" s="202">
        <v>17</v>
      </c>
      <c r="M17" s="195">
        <v>16</v>
      </c>
      <c r="N17" s="195">
        <v>216</v>
      </c>
      <c r="O17" s="195">
        <v>58</v>
      </c>
      <c r="P17" s="29">
        <f t="shared" si="1"/>
        <v>26.9</v>
      </c>
      <c r="Q17" s="202">
        <v>5</v>
      </c>
      <c r="R17" s="195">
        <v>1</v>
      </c>
      <c r="S17" s="195">
        <v>25</v>
      </c>
      <c r="T17" s="195">
        <v>1</v>
      </c>
      <c r="U17" s="29">
        <f t="shared" si="2"/>
        <v>4</v>
      </c>
      <c r="V17" s="217">
        <v>33</v>
      </c>
      <c r="W17" s="195">
        <v>9</v>
      </c>
      <c r="X17" s="42">
        <f t="shared" si="3"/>
        <v>27.3</v>
      </c>
      <c r="Y17" s="195">
        <v>25</v>
      </c>
      <c r="Z17" s="195">
        <v>1</v>
      </c>
      <c r="AA17" s="37">
        <f t="shared" si="4"/>
        <v>4</v>
      </c>
    </row>
    <row r="18" spans="1:27" ht="12.75" customHeight="1">
      <c r="A18" s="185">
        <v>39</v>
      </c>
      <c r="B18" s="9">
        <v>210</v>
      </c>
      <c r="C18" s="98" t="s">
        <v>57</v>
      </c>
      <c r="D18" s="141" t="s">
        <v>66</v>
      </c>
      <c r="E18" s="134"/>
      <c r="F18" s="4"/>
      <c r="G18" s="195"/>
      <c r="H18" s="195"/>
      <c r="I18" s="195"/>
      <c r="J18" s="195"/>
      <c r="K18" s="29" t="str">
        <f t="shared" si="0"/>
        <v> </v>
      </c>
      <c r="L18" s="202">
        <v>22</v>
      </c>
      <c r="M18" s="195">
        <v>17</v>
      </c>
      <c r="N18" s="195">
        <v>337</v>
      </c>
      <c r="O18" s="195">
        <v>70</v>
      </c>
      <c r="P18" s="29">
        <f t="shared" si="1"/>
        <v>20.8</v>
      </c>
      <c r="Q18" s="202">
        <v>5</v>
      </c>
      <c r="R18" s="195">
        <v>4</v>
      </c>
      <c r="S18" s="195">
        <v>46</v>
      </c>
      <c r="T18" s="195">
        <v>7</v>
      </c>
      <c r="U18" s="29">
        <f t="shared" si="2"/>
        <v>15.2</v>
      </c>
      <c r="V18" s="217">
        <v>36</v>
      </c>
      <c r="W18" s="195">
        <v>3</v>
      </c>
      <c r="X18" s="42">
        <f t="shared" si="3"/>
        <v>8.3</v>
      </c>
      <c r="Y18" s="195">
        <v>36</v>
      </c>
      <c r="Z18" s="195">
        <v>3</v>
      </c>
      <c r="AA18" s="37">
        <f t="shared" si="4"/>
        <v>8.3</v>
      </c>
    </row>
    <row r="19" spans="1:27" ht="12.75" customHeight="1">
      <c r="A19" s="185">
        <v>39</v>
      </c>
      <c r="B19" s="9">
        <v>211</v>
      </c>
      <c r="C19" s="98" t="s">
        <v>57</v>
      </c>
      <c r="D19" s="141" t="s">
        <v>67</v>
      </c>
      <c r="E19" s="134"/>
      <c r="F19" s="4"/>
      <c r="G19" s="195"/>
      <c r="H19" s="195"/>
      <c r="I19" s="195"/>
      <c r="J19" s="195"/>
      <c r="K19" s="29" t="str">
        <f t="shared" si="0"/>
        <v> </v>
      </c>
      <c r="L19" s="202">
        <v>25</v>
      </c>
      <c r="M19" s="195">
        <v>23</v>
      </c>
      <c r="N19" s="195">
        <v>396</v>
      </c>
      <c r="O19" s="195">
        <v>99</v>
      </c>
      <c r="P19" s="29">
        <f t="shared" si="1"/>
        <v>25</v>
      </c>
      <c r="Q19" s="202">
        <v>5</v>
      </c>
      <c r="R19" s="195">
        <v>1</v>
      </c>
      <c r="S19" s="195">
        <v>47</v>
      </c>
      <c r="T19" s="195">
        <v>1</v>
      </c>
      <c r="U19" s="29">
        <f t="shared" si="2"/>
        <v>2.1</v>
      </c>
      <c r="V19" s="217">
        <v>46</v>
      </c>
      <c r="W19" s="195">
        <v>12</v>
      </c>
      <c r="X19" s="42">
        <f t="shared" si="3"/>
        <v>26.1</v>
      </c>
      <c r="Y19" s="195">
        <v>31</v>
      </c>
      <c r="Z19" s="195">
        <v>5</v>
      </c>
      <c r="AA19" s="37">
        <f t="shared" si="4"/>
        <v>16.1</v>
      </c>
    </row>
    <row r="20" spans="1:27" ht="12.75" customHeight="1">
      <c r="A20" s="185">
        <v>39</v>
      </c>
      <c r="B20" s="9">
        <v>212</v>
      </c>
      <c r="C20" s="98" t="s">
        <v>57</v>
      </c>
      <c r="D20" s="141" t="s">
        <v>68</v>
      </c>
      <c r="E20" s="134">
        <v>40</v>
      </c>
      <c r="F20" s="4" t="s">
        <v>154</v>
      </c>
      <c r="G20" s="195">
        <v>63</v>
      </c>
      <c r="H20" s="195">
        <v>0</v>
      </c>
      <c r="I20" s="195">
        <v>745</v>
      </c>
      <c r="J20" s="195">
        <v>220</v>
      </c>
      <c r="K20" s="29">
        <f t="shared" si="0"/>
        <v>29.5</v>
      </c>
      <c r="L20" s="202">
        <v>63</v>
      </c>
      <c r="M20" s="195">
        <v>37</v>
      </c>
      <c r="N20" s="195">
        <v>745</v>
      </c>
      <c r="O20" s="195">
        <v>220</v>
      </c>
      <c r="P20" s="29">
        <f t="shared" si="1"/>
        <v>29.5</v>
      </c>
      <c r="Q20" s="202">
        <v>5</v>
      </c>
      <c r="R20" s="195">
        <v>2</v>
      </c>
      <c r="S20" s="195">
        <v>51</v>
      </c>
      <c r="T20" s="195">
        <v>2</v>
      </c>
      <c r="U20" s="29">
        <f t="shared" si="2"/>
        <v>3.9</v>
      </c>
      <c r="V20" s="217">
        <v>35</v>
      </c>
      <c r="W20" s="195">
        <v>3</v>
      </c>
      <c r="X20" s="42">
        <f t="shared" si="3"/>
        <v>8.6</v>
      </c>
      <c r="Y20" s="195">
        <v>27</v>
      </c>
      <c r="Z20" s="195">
        <v>3</v>
      </c>
      <c r="AA20" s="37">
        <f t="shared" si="4"/>
        <v>11.1</v>
      </c>
    </row>
    <row r="21" spans="1:27" ht="12.75" customHeight="1">
      <c r="A21" s="185">
        <v>39</v>
      </c>
      <c r="B21" s="9">
        <v>301</v>
      </c>
      <c r="C21" s="98" t="s">
        <v>57</v>
      </c>
      <c r="D21" s="141" t="s">
        <v>69</v>
      </c>
      <c r="E21" s="134"/>
      <c r="F21" s="4"/>
      <c r="G21" s="195"/>
      <c r="H21" s="195"/>
      <c r="I21" s="195"/>
      <c r="J21" s="195"/>
      <c r="K21" s="29" t="str">
        <f t="shared" si="0"/>
        <v> </v>
      </c>
      <c r="L21" s="202">
        <v>10</v>
      </c>
      <c r="M21" s="195">
        <v>8</v>
      </c>
      <c r="N21" s="195">
        <v>82</v>
      </c>
      <c r="O21" s="195">
        <v>22</v>
      </c>
      <c r="P21" s="29">
        <f t="shared" si="1"/>
        <v>26.8</v>
      </c>
      <c r="Q21" s="202">
        <v>5</v>
      </c>
      <c r="R21" s="195">
        <v>1</v>
      </c>
      <c r="S21" s="195">
        <v>29</v>
      </c>
      <c r="T21" s="195">
        <v>2</v>
      </c>
      <c r="U21" s="29">
        <f t="shared" si="2"/>
        <v>6.9</v>
      </c>
      <c r="V21" s="217">
        <v>6</v>
      </c>
      <c r="W21" s="195">
        <v>0</v>
      </c>
      <c r="X21" s="42">
        <f t="shared" si="3"/>
        <v>0</v>
      </c>
      <c r="Y21" s="195">
        <v>6</v>
      </c>
      <c r="Z21" s="195">
        <v>0</v>
      </c>
      <c r="AA21" s="37">
        <f t="shared" si="4"/>
        <v>0</v>
      </c>
    </row>
    <row r="22" spans="1:27" ht="14.25" customHeight="1">
      <c r="A22" s="185">
        <v>39</v>
      </c>
      <c r="B22" s="9">
        <v>302</v>
      </c>
      <c r="C22" s="98" t="s">
        <v>57</v>
      </c>
      <c r="D22" s="141" t="s">
        <v>70</v>
      </c>
      <c r="E22" s="134"/>
      <c r="F22" s="4"/>
      <c r="G22" s="195"/>
      <c r="H22" s="195"/>
      <c r="I22" s="195"/>
      <c r="J22" s="195"/>
      <c r="K22" s="29" t="str">
        <f t="shared" si="0"/>
        <v> </v>
      </c>
      <c r="L22" s="202">
        <v>11</v>
      </c>
      <c r="M22" s="195">
        <v>9</v>
      </c>
      <c r="N22" s="195">
        <v>115</v>
      </c>
      <c r="O22" s="195">
        <v>17</v>
      </c>
      <c r="P22" s="29">
        <f t="shared" si="1"/>
        <v>14.8</v>
      </c>
      <c r="Q22" s="202">
        <v>5</v>
      </c>
      <c r="R22" s="195">
        <v>2</v>
      </c>
      <c r="S22" s="195">
        <v>29</v>
      </c>
      <c r="T22" s="195">
        <v>3</v>
      </c>
      <c r="U22" s="29">
        <f t="shared" si="2"/>
        <v>10.3</v>
      </c>
      <c r="V22" s="217">
        <v>8</v>
      </c>
      <c r="W22" s="195">
        <v>1</v>
      </c>
      <c r="X22" s="42">
        <f t="shared" si="3"/>
        <v>12.5</v>
      </c>
      <c r="Y22" s="195">
        <v>8</v>
      </c>
      <c r="Z22" s="195">
        <v>1</v>
      </c>
      <c r="AA22" s="37">
        <f aca="true" t="shared" si="5" ref="AA22:AA43">IF(Y22=0," ",ROUND(Z22/Y22*100,1))</f>
        <v>12.5</v>
      </c>
    </row>
    <row r="23" spans="1:27" ht="12.75" customHeight="1">
      <c r="A23" s="185">
        <v>39</v>
      </c>
      <c r="B23" s="9">
        <v>303</v>
      </c>
      <c r="C23" s="98" t="s">
        <v>57</v>
      </c>
      <c r="D23" s="141" t="s">
        <v>71</v>
      </c>
      <c r="E23" s="134"/>
      <c r="F23" s="4"/>
      <c r="G23" s="195"/>
      <c r="H23" s="195"/>
      <c r="I23" s="195"/>
      <c r="J23" s="195"/>
      <c r="K23" s="29" t="str">
        <f t="shared" si="0"/>
        <v> </v>
      </c>
      <c r="L23" s="202">
        <v>10</v>
      </c>
      <c r="M23" s="195">
        <v>7</v>
      </c>
      <c r="N23" s="195">
        <v>80</v>
      </c>
      <c r="O23" s="195">
        <v>24</v>
      </c>
      <c r="P23" s="29">
        <f t="shared" si="1"/>
        <v>30</v>
      </c>
      <c r="Q23" s="202">
        <v>5</v>
      </c>
      <c r="R23" s="195">
        <v>3</v>
      </c>
      <c r="S23" s="195">
        <v>25</v>
      </c>
      <c r="T23" s="195">
        <v>4</v>
      </c>
      <c r="U23" s="29">
        <f t="shared" si="2"/>
        <v>16</v>
      </c>
      <c r="V23" s="217">
        <v>5</v>
      </c>
      <c r="W23" s="195">
        <v>0</v>
      </c>
      <c r="X23" s="42">
        <f t="shared" si="3"/>
        <v>0</v>
      </c>
      <c r="Y23" s="195">
        <v>5</v>
      </c>
      <c r="Z23" s="195">
        <v>0</v>
      </c>
      <c r="AA23" s="37">
        <f t="shared" si="5"/>
        <v>0</v>
      </c>
    </row>
    <row r="24" spans="1:27" ht="12.75" customHeight="1">
      <c r="A24" s="185">
        <v>39</v>
      </c>
      <c r="B24" s="9">
        <v>304</v>
      </c>
      <c r="C24" s="98" t="s">
        <v>57</v>
      </c>
      <c r="D24" s="141" t="s">
        <v>72</v>
      </c>
      <c r="E24" s="134"/>
      <c r="F24" s="4"/>
      <c r="G24" s="195"/>
      <c r="H24" s="195"/>
      <c r="I24" s="195"/>
      <c r="J24" s="195"/>
      <c r="K24" s="29" t="str">
        <f t="shared" si="0"/>
        <v> </v>
      </c>
      <c r="L24" s="202">
        <v>8</v>
      </c>
      <c r="M24" s="195">
        <v>6</v>
      </c>
      <c r="N24" s="195">
        <v>96</v>
      </c>
      <c r="O24" s="195">
        <v>18</v>
      </c>
      <c r="P24" s="29">
        <f t="shared" si="1"/>
        <v>18.8</v>
      </c>
      <c r="Q24" s="202">
        <v>5</v>
      </c>
      <c r="R24" s="195">
        <v>2</v>
      </c>
      <c r="S24" s="195">
        <v>30</v>
      </c>
      <c r="T24" s="195">
        <v>2</v>
      </c>
      <c r="U24" s="29">
        <f t="shared" si="2"/>
        <v>6.7</v>
      </c>
      <c r="V24" s="217">
        <v>17</v>
      </c>
      <c r="W24" s="195">
        <v>5</v>
      </c>
      <c r="X24" s="42">
        <f t="shared" si="3"/>
        <v>29.4</v>
      </c>
      <c r="Y24" s="195">
        <v>17</v>
      </c>
      <c r="Z24" s="195">
        <v>5</v>
      </c>
      <c r="AA24" s="37">
        <f t="shared" si="5"/>
        <v>29.4</v>
      </c>
    </row>
    <row r="25" spans="1:27" ht="12.75" customHeight="1">
      <c r="A25" s="185">
        <v>39</v>
      </c>
      <c r="B25" s="9">
        <v>305</v>
      </c>
      <c r="C25" s="98" t="s">
        <v>57</v>
      </c>
      <c r="D25" s="141" t="s">
        <v>73</v>
      </c>
      <c r="E25" s="134"/>
      <c r="F25" s="4"/>
      <c r="G25" s="195"/>
      <c r="H25" s="195"/>
      <c r="I25" s="195"/>
      <c r="J25" s="195"/>
      <c r="K25" s="29" t="str">
        <f t="shared" si="0"/>
        <v> </v>
      </c>
      <c r="L25" s="202">
        <v>9</v>
      </c>
      <c r="M25" s="195">
        <v>7</v>
      </c>
      <c r="N25" s="195">
        <v>72</v>
      </c>
      <c r="O25" s="195">
        <v>13</v>
      </c>
      <c r="P25" s="29">
        <f t="shared" si="1"/>
        <v>18.1</v>
      </c>
      <c r="Q25" s="202">
        <v>5</v>
      </c>
      <c r="R25" s="195">
        <v>3</v>
      </c>
      <c r="S25" s="195">
        <v>27</v>
      </c>
      <c r="T25" s="195">
        <v>5</v>
      </c>
      <c r="U25" s="29">
        <f t="shared" si="2"/>
        <v>18.5</v>
      </c>
      <c r="V25" s="217">
        <v>6</v>
      </c>
      <c r="W25" s="195">
        <v>0</v>
      </c>
      <c r="X25" s="42">
        <f t="shared" si="3"/>
        <v>0</v>
      </c>
      <c r="Y25" s="224">
        <v>6</v>
      </c>
      <c r="Z25" s="195">
        <v>0</v>
      </c>
      <c r="AA25" s="37">
        <f t="shared" si="5"/>
        <v>0</v>
      </c>
    </row>
    <row r="26" spans="1:27" ht="12.75" customHeight="1">
      <c r="A26" s="185">
        <v>39</v>
      </c>
      <c r="B26" s="9">
        <v>306</v>
      </c>
      <c r="C26" s="98" t="s">
        <v>57</v>
      </c>
      <c r="D26" s="141" t="s">
        <v>74</v>
      </c>
      <c r="E26" s="6"/>
      <c r="F26" s="4"/>
      <c r="G26" s="195"/>
      <c r="H26" s="195"/>
      <c r="I26" s="195"/>
      <c r="J26" s="195"/>
      <c r="K26" s="29" t="str">
        <f t="shared" si="0"/>
        <v> </v>
      </c>
      <c r="L26" s="202">
        <v>19</v>
      </c>
      <c r="M26" s="195">
        <v>11</v>
      </c>
      <c r="N26" s="195">
        <v>223</v>
      </c>
      <c r="O26" s="195">
        <v>37</v>
      </c>
      <c r="P26" s="29">
        <f t="shared" si="1"/>
        <v>16.6</v>
      </c>
      <c r="Q26" s="202">
        <v>5</v>
      </c>
      <c r="R26" s="195">
        <v>4</v>
      </c>
      <c r="S26" s="195">
        <v>22</v>
      </c>
      <c r="T26" s="195">
        <v>6</v>
      </c>
      <c r="U26" s="29">
        <f t="shared" si="2"/>
        <v>27.3</v>
      </c>
      <c r="V26" s="217">
        <v>6</v>
      </c>
      <c r="W26" s="195">
        <v>0</v>
      </c>
      <c r="X26" s="42">
        <f t="shared" si="3"/>
        <v>0</v>
      </c>
      <c r="Y26" s="195">
        <v>6</v>
      </c>
      <c r="Z26" s="195">
        <v>0</v>
      </c>
      <c r="AA26" s="37">
        <f t="shared" si="5"/>
        <v>0</v>
      </c>
    </row>
    <row r="27" spans="1:27" ht="12.75" customHeight="1">
      <c r="A27" s="185">
        <v>39</v>
      </c>
      <c r="B27" s="9">
        <v>307</v>
      </c>
      <c r="C27" s="98" t="s">
        <v>57</v>
      </c>
      <c r="D27" s="141" t="s">
        <v>75</v>
      </c>
      <c r="E27" s="6"/>
      <c r="F27" s="4"/>
      <c r="G27" s="195"/>
      <c r="H27" s="195"/>
      <c r="I27" s="195"/>
      <c r="J27" s="195"/>
      <c r="K27" s="29" t="str">
        <f t="shared" si="0"/>
        <v> </v>
      </c>
      <c r="L27" s="202">
        <v>12</v>
      </c>
      <c r="M27" s="195">
        <v>10</v>
      </c>
      <c r="N27" s="195">
        <v>110</v>
      </c>
      <c r="O27" s="195">
        <v>21</v>
      </c>
      <c r="P27" s="29">
        <f t="shared" si="1"/>
        <v>19.1</v>
      </c>
      <c r="Q27" s="202">
        <v>5</v>
      </c>
      <c r="R27" s="195">
        <v>4</v>
      </c>
      <c r="S27" s="195">
        <v>32</v>
      </c>
      <c r="T27" s="195">
        <v>5</v>
      </c>
      <c r="U27" s="29">
        <f t="shared" si="2"/>
        <v>15.6</v>
      </c>
      <c r="V27" s="217">
        <v>5</v>
      </c>
      <c r="W27" s="195">
        <v>3</v>
      </c>
      <c r="X27" s="42">
        <f t="shared" si="3"/>
        <v>60</v>
      </c>
      <c r="Y27" s="195">
        <v>5</v>
      </c>
      <c r="Z27" s="195">
        <v>3</v>
      </c>
      <c r="AA27" s="37">
        <f t="shared" si="5"/>
        <v>60</v>
      </c>
    </row>
    <row r="28" spans="1:27" ht="12.75" customHeight="1">
      <c r="A28" s="185">
        <v>39</v>
      </c>
      <c r="B28" s="9">
        <v>341</v>
      </c>
      <c r="C28" s="98" t="s">
        <v>57</v>
      </c>
      <c r="D28" s="141" t="s">
        <v>76</v>
      </c>
      <c r="E28" s="6"/>
      <c r="F28" s="4"/>
      <c r="G28" s="195"/>
      <c r="H28" s="195"/>
      <c r="I28" s="195"/>
      <c r="J28" s="195"/>
      <c r="K28" s="29" t="str">
        <f t="shared" si="0"/>
        <v> </v>
      </c>
      <c r="L28" s="202">
        <v>8</v>
      </c>
      <c r="M28" s="195">
        <v>6</v>
      </c>
      <c r="N28" s="195">
        <v>77</v>
      </c>
      <c r="O28" s="195">
        <v>8</v>
      </c>
      <c r="P28" s="29">
        <f t="shared" si="1"/>
        <v>10.4</v>
      </c>
      <c r="Q28" s="202">
        <v>5</v>
      </c>
      <c r="R28" s="195">
        <v>1</v>
      </c>
      <c r="S28" s="195">
        <v>29</v>
      </c>
      <c r="T28" s="195">
        <v>1</v>
      </c>
      <c r="U28" s="29">
        <f t="shared" si="2"/>
        <v>3.4</v>
      </c>
      <c r="V28" s="217">
        <v>19</v>
      </c>
      <c r="W28" s="195">
        <v>6</v>
      </c>
      <c r="X28" s="42">
        <f t="shared" si="3"/>
        <v>31.6</v>
      </c>
      <c r="Y28" s="195">
        <v>11</v>
      </c>
      <c r="Z28" s="195">
        <v>1</v>
      </c>
      <c r="AA28" s="37">
        <f t="shared" si="5"/>
        <v>9.1</v>
      </c>
    </row>
    <row r="29" spans="1:27" ht="12.75" customHeight="1">
      <c r="A29" s="185">
        <v>39</v>
      </c>
      <c r="B29" s="9">
        <v>344</v>
      </c>
      <c r="C29" s="98" t="s">
        <v>57</v>
      </c>
      <c r="D29" s="141" t="s">
        <v>90</v>
      </c>
      <c r="E29" s="6"/>
      <c r="F29" s="4"/>
      <c r="G29" s="195"/>
      <c r="H29" s="195"/>
      <c r="I29" s="195"/>
      <c r="J29" s="195"/>
      <c r="K29" s="29" t="str">
        <f t="shared" si="0"/>
        <v> </v>
      </c>
      <c r="L29" s="202">
        <v>8</v>
      </c>
      <c r="M29" s="195">
        <v>6</v>
      </c>
      <c r="N29" s="195">
        <v>86</v>
      </c>
      <c r="O29" s="195">
        <v>20</v>
      </c>
      <c r="P29" s="29">
        <f t="shared" si="1"/>
        <v>23.3</v>
      </c>
      <c r="Q29" s="202">
        <v>5</v>
      </c>
      <c r="R29" s="195">
        <v>1</v>
      </c>
      <c r="S29" s="195">
        <v>28</v>
      </c>
      <c r="T29" s="195">
        <v>1</v>
      </c>
      <c r="U29" s="29">
        <f t="shared" si="2"/>
        <v>3.6</v>
      </c>
      <c r="V29" s="217">
        <v>6</v>
      </c>
      <c r="W29" s="195">
        <v>0</v>
      </c>
      <c r="X29" s="42">
        <f t="shared" si="3"/>
        <v>0</v>
      </c>
      <c r="Y29" s="195">
        <v>6</v>
      </c>
      <c r="Z29" s="195">
        <v>0</v>
      </c>
      <c r="AA29" s="37">
        <f t="shared" si="5"/>
        <v>0</v>
      </c>
    </row>
    <row r="30" spans="1:27" ht="12.75" customHeight="1">
      <c r="A30" s="185">
        <v>39</v>
      </c>
      <c r="B30" s="9">
        <v>363</v>
      </c>
      <c r="C30" s="98" t="s">
        <v>57</v>
      </c>
      <c r="D30" s="141" t="s">
        <v>91</v>
      </c>
      <c r="E30" s="6"/>
      <c r="F30" s="4"/>
      <c r="G30" s="195"/>
      <c r="H30" s="195"/>
      <c r="I30" s="195"/>
      <c r="J30" s="195"/>
      <c r="K30" s="29" t="str">
        <f t="shared" si="0"/>
        <v> </v>
      </c>
      <c r="L30" s="202">
        <v>5</v>
      </c>
      <c r="M30" s="195">
        <v>2</v>
      </c>
      <c r="N30" s="195">
        <v>36</v>
      </c>
      <c r="O30" s="195">
        <v>7</v>
      </c>
      <c r="P30" s="29">
        <f t="shared" si="1"/>
        <v>19.4</v>
      </c>
      <c r="Q30" s="202">
        <v>5</v>
      </c>
      <c r="R30" s="195">
        <v>3</v>
      </c>
      <c r="S30" s="195">
        <v>36</v>
      </c>
      <c r="T30" s="195">
        <v>4</v>
      </c>
      <c r="U30" s="29">
        <f t="shared" si="2"/>
        <v>11.1</v>
      </c>
      <c r="V30" s="217">
        <v>12</v>
      </c>
      <c r="W30" s="195">
        <v>0</v>
      </c>
      <c r="X30" s="42">
        <f t="shared" si="3"/>
        <v>0</v>
      </c>
      <c r="Y30" s="195">
        <v>9</v>
      </c>
      <c r="Z30" s="195">
        <v>0</v>
      </c>
      <c r="AA30" s="37">
        <f t="shared" si="5"/>
        <v>0</v>
      </c>
    </row>
    <row r="31" spans="1:27" ht="12.75" customHeight="1">
      <c r="A31" s="185">
        <v>39</v>
      </c>
      <c r="B31" s="9">
        <v>364</v>
      </c>
      <c r="C31" s="98" t="s">
        <v>57</v>
      </c>
      <c r="D31" s="141" t="s">
        <v>77</v>
      </c>
      <c r="E31" s="6"/>
      <c r="F31" s="4"/>
      <c r="G31" s="195"/>
      <c r="H31" s="195"/>
      <c r="I31" s="195"/>
      <c r="J31" s="195"/>
      <c r="K31" s="29" t="str">
        <f t="shared" si="0"/>
        <v> </v>
      </c>
      <c r="L31" s="202">
        <v>5</v>
      </c>
      <c r="M31" s="195">
        <v>5</v>
      </c>
      <c r="N31" s="195">
        <v>51</v>
      </c>
      <c r="O31" s="195">
        <v>11</v>
      </c>
      <c r="P31" s="29">
        <f t="shared" si="1"/>
        <v>21.6</v>
      </c>
      <c r="Q31" s="202">
        <v>4</v>
      </c>
      <c r="R31" s="195">
        <v>2</v>
      </c>
      <c r="S31" s="195">
        <v>14</v>
      </c>
      <c r="T31" s="195">
        <v>3</v>
      </c>
      <c r="U31" s="29">
        <f t="shared" si="2"/>
        <v>21.4</v>
      </c>
      <c r="V31" s="217">
        <v>3</v>
      </c>
      <c r="W31" s="195">
        <v>0</v>
      </c>
      <c r="X31" s="42">
        <f t="shared" si="3"/>
        <v>0</v>
      </c>
      <c r="Y31" s="195">
        <v>3</v>
      </c>
      <c r="Z31" s="195">
        <v>0</v>
      </c>
      <c r="AA31" s="37">
        <f t="shared" si="5"/>
        <v>0</v>
      </c>
    </row>
    <row r="32" spans="1:27" ht="12.75" customHeight="1">
      <c r="A32" s="185">
        <v>39</v>
      </c>
      <c r="B32" s="9">
        <v>386</v>
      </c>
      <c r="C32" s="98" t="s">
        <v>57</v>
      </c>
      <c r="D32" s="141" t="s">
        <v>78</v>
      </c>
      <c r="E32" s="6">
        <v>40</v>
      </c>
      <c r="F32" s="4" t="s">
        <v>114</v>
      </c>
      <c r="G32" s="195">
        <v>25</v>
      </c>
      <c r="H32" s="195">
        <v>21</v>
      </c>
      <c r="I32" s="195">
        <v>309</v>
      </c>
      <c r="J32" s="195">
        <v>87</v>
      </c>
      <c r="K32" s="29">
        <f t="shared" si="0"/>
        <v>28.2</v>
      </c>
      <c r="L32" s="202">
        <v>24</v>
      </c>
      <c r="M32" s="195">
        <v>20</v>
      </c>
      <c r="N32" s="195">
        <v>291</v>
      </c>
      <c r="O32" s="195">
        <v>79</v>
      </c>
      <c r="P32" s="29">
        <f t="shared" si="1"/>
        <v>27.1</v>
      </c>
      <c r="Q32" s="202">
        <v>5</v>
      </c>
      <c r="R32" s="195">
        <v>2</v>
      </c>
      <c r="S32" s="195">
        <v>38</v>
      </c>
      <c r="T32" s="195">
        <v>5</v>
      </c>
      <c r="U32" s="29">
        <f t="shared" si="2"/>
        <v>13.2</v>
      </c>
      <c r="V32" s="217">
        <v>33</v>
      </c>
      <c r="W32" s="195">
        <v>4</v>
      </c>
      <c r="X32" s="42">
        <f t="shared" si="3"/>
        <v>12.1</v>
      </c>
      <c r="Y32" s="195">
        <v>28</v>
      </c>
      <c r="Z32" s="195">
        <v>3</v>
      </c>
      <c r="AA32" s="37">
        <f t="shared" si="5"/>
        <v>10.7</v>
      </c>
    </row>
    <row r="33" spans="1:27" ht="12.75" customHeight="1">
      <c r="A33" s="185">
        <v>39</v>
      </c>
      <c r="B33" s="9">
        <v>387</v>
      </c>
      <c r="C33" s="98" t="s">
        <v>57</v>
      </c>
      <c r="D33" s="141" t="s">
        <v>79</v>
      </c>
      <c r="E33" s="6"/>
      <c r="F33" s="4"/>
      <c r="G33" s="195"/>
      <c r="H33" s="195"/>
      <c r="I33" s="195"/>
      <c r="J33" s="195"/>
      <c r="K33" s="29" t="str">
        <f t="shared" si="0"/>
        <v> </v>
      </c>
      <c r="L33" s="202">
        <v>8</v>
      </c>
      <c r="M33" s="195">
        <v>4</v>
      </c>
      <c r="N33" s="195">
        <v>92</v>
      </c>
      <c r="O33" s="195">
        <v>8</v>
      </c>
      <c r="P33" s="29">
        <f t="shared" si="1"/>
        <v>8.7</v>
      </c>
      <c r="Q33" s="202">
        <v>5</v>
      </c>
      <c r="R33" s="195">
        <v>1</v>
      </c>
      <c r="S33" s="195">
        <v>35</v>
      </c>
      <c r="T33" s="195">
        <v>1</v>
      </c>
      <c r="U33" s="29">
        <f t="shared" si="2"/>
        <v>2.9</v>
      </c>
      <c r="V33" s="217">
        <v>17</v>
      </c>
      <c r="W33" s="195">
        <v>1</v>
      </c>
      <c r="X33" s="42">
        <f t="shared" si="3"/>
        <v>5.9</v>
      </c>
      <c r="Y33" s="195">
        <v>16</v>
      </c>
      <c r="Z33" s="195">
        <v>1</v>
      </c>
      <c r="AA33" s="37">
        <f t="shared" si="5"/>
        <v>6.3</v>
      </c>
    </row>
    <row r="34" spans="1:27" ht="12.75" customHeight="1">
      <c r="A34" s="185">
        <v>39</v>
      </c>
      <c r="B34" s="9">
        <v>401</v>
      </c>
      <c r="C34" s="98" t="s">
        <v>57</v>
      </c>
      <c r="D34" s="141" t="s">
        <v>80</v>
      </c>
      <c r="E34" s="6"/>
      <c r="F34" s="4"/>
      <c r="G34" s="195"/>
      <c r="H34" s="195"/>
      <c r="I34" s="195"/>
      <c r="J34" s="195"/>
      <c r="K34" s="29" t="str">
        <f t="shared" si="0"/>
        <v> </v>
      </c>
      <c r="L34" s="202">
        <v>20</v>
      </c>
      <c r="M34" s="195">
        <v>19</v>
      </c>
      <c r="N34" s="195">
        <v>208</v>
      </c>
      <c r="O34" s="195">
        <v>61</v>
      </c>
      <c r="P34" s="29">
        <f t="shared" si="1"/>
        <v>29.3</v>
      </c>
      <c r="Q34" s="202">
        <v>5</v>
      </c>
      <c r="R34" s="195">
        <v>1</v>
      </c>
      <c r="S34" s="195">
        <v>35</v>
      </c>
      <c r="T34" s="195">
        <v>2</v>
      </c>
      <c r="U34" s="29">
        <f t="shared" si="2"/>
        <v>5.7</v>
      </c>
      <c r="V34" s="217">
        <v>15</v>
      </c>
      <c r="W34" s="195">
        <v>2</v>
      </c>
      <c r="X34" s="42">
        <f t="shared" si="3"/>
        <v>13.3</v>
      </c>
      <c r="Y34" s="195">
        <v>15</v>
      </c>
      <c r="Z34" s="195">
        <v>2</v>
      </c>
      <c r="AA34" s="37">
        <f t="shared" si="5"/>
        <v>13.3</v>
      </c>
    </row>
    <row r="35" spans="1:27" ht="12.75" customHeight="1">
      <c r="A35" s="185">
        <v>39</v>
      </c>
      <c r="B35" s="9">
        <v>402</v>
      </c>
      <c r="C35" s="98" t="s">
        <v>57</v>
      </c>
      <c r="D35" s="141" t="s">
        <v>81</v>
      </c>
      <c r="E35" s="6"/>
      <c r="F35" s="4"/>
      <c r="G35" s="195"/>
      <c r="H35" s="195"/>
      <c r="I35" s="195"/>
      <c r="J35" s="195"/>
      <c r="K35" s="29" t="str">
        <f t="shared" si="0"/>
        <v> </v>
      </c>
      <c r="L35" s="202">
        <v>16</v>
      </c>
      <c r="M35" s="195">
        <v>10</v>
      </c>
      <c r="N35" s="195">
        <v>162</v>
      </c>
      <c r="O35" s="195">
        <v>20</v>
      </c>
      <c r="P35" s="29">
        <f t="shared" si="1"/>
        <v>12.3</v>
      </c>
      <c r="Q35" s="202">
        <v>5</v>
      </c>
      <c r="R35" s="195">
        <v>2</v>
      </c>
      <c r="S35" s="195">
        <v>30</v>
      </c>
      <c r="T35" s="195">
        <v>3</v>
      </c>
      <c r="U35" s="29">
        <f t="shared" si="2"/>
        <v>10</v>
      </c>
      <c r="V35" s="217">
        <v>29</v>
      </c>
      <c r="W35" s="195">
        <v>3</v>
      </c>
      <c r="X35" s="42">
        <f t="shared" si="3"/>
        <v>10.3</v>
      </c>
      <c r="Y35" s="195">
        <v>29</v>
      </c>
      <c r="Z35" s="224">
        <v>3</v>
      </c>
      <c r="AA35" s="37">
        <f t="shared" si="5"/>
        <v>10.3</v>
      </c>
    </row>
    <row r="36" spans="1:27" ht="12.75" customHeight="1">
      <c r="A36" s="185">
        <v>39</v>
      </c>
      <c r="B36" s="9">
        <v>403</v>
      </c>
      <c r="C36" s="98" t="s">
        <v>57</v>
      </c>
      <c r="D36" s="141" t="s">
        <v>82</v>
      </c>
      <c r="E36" s="6"/>
      <c r="F36" s="4"/>
      <c r="G36" s="195"/>
      <c r="H36" s="195"/>
      <c r="I36" s="195"/>
      <c r="J36" s="195"/>
      <c r="K36" s="29" t="str">
        <f t="shared" si="0"/>
        <v> </v>
      </c>
      <c r="L36" s="202">
        <v>12</v>
      </c>
      <c r="M36" s="195">
        <v>7</v>
      </c>
      <c r="N36" s="195">
        <v>117</v>
      </c>
      <c r="O36" s="195">
        <v>16</v>
      </c>
      <c r="P36" s="29">
        <f t="shared" si="1"/>
        <v>13.7</v>
      </c>
      <c r="Q36" s="202">
        <v>5</v>
      </c>
      <c r="R36" s="195">
        <v>3</v>
      </c>
      <c r="S36" s="195">
        <v>27</v>
      </c>
      <c r="T36" s="195">
        <v>6</v>
      </c>
      <c r="U36" s="29">
        <f t="shared" si="2"/>
        <v>22.2</v>
      </c>
      <c r="V36" s="217">
        <v>7</v>
      </c>
      <c r="W36" s="195">
        <v>0</v>
      </c>
      <c r="X36" s="42">
        <f t="shared" si="3"/>
        <v>0</v>
      </c>
      <c r="Y36" s="195">
        <v>7</v>
      </c>
      <c r="Z36" s="195">
        <v>0</v>
      </c>
      <c r="AA36" s="37">
        <f t="shared" si="5"/>
        <v>0</v>
      </c>
    </row>
    <row r="37" spans="1:27" ht="12.75" customHeight="1">
      <c r="A37" s="185">
        <v>39</v>
      </c>
      <c r="B37" s="9">
        <v>405</v>
      </c>
      <c r="C37" s="98" t="s">
        <v>57</v>
      </c>
      <c r="D37" s="141" t="s">
        <v>84</v>
      </c>
      <c r="E37" s="6"/>
      <c r="F37" s="4"/>
      <c r="G37" s="195"/>
      <c r="H37" s="195"/>
      <c r="I37" s="195"/>
      <c r="J37" s="195"/>
      <c r="K37" s="29" t="str">
        <f t="shared" si="0"/>
        <v> </v>
      </c>
      <c r="L37" s="202">
        <v>8</v>
      </c>
      <c r="M37" s="195">
        <v>6</v>
      </c>
      <c r="N37" s="195">
        <v>116</v>
      </c>
      <c r="O37" s="195">
        <v>11</v>
      </c>
      <c r="P37" s="29">
        <f t="shared" si="1"/>
        <v>9.5</v>
      </c>
      <c r="Q37" s="202">
        <v>5</v>
      </c>
      <c r="R37" s="195">
        <v>3</v>
      </c>
      <c r="S37" s="195">
        <v>25</v>
      </c>
      <c r="T37" s="195">
        <v>6</v>
      </c>
      <c r="U37" s="29">
        <f t="shared" si="2"/>
        <v>24</v>
      </c>
      <c r="V37" s="217">
        <v>18</v>
      </c>
      <c r="W37" s="195">
        <v>2</v>
      </c>
      <c r="X37" s="42">
        <f t="shared" si="3"/>
        <v>11.1</v>
      </c>
      <c r="Y37" s="195">
        <v>14</v>
      </c>
      <c r="Z37" s="195">
        <v>2</v>
      </c>
      <c r="AA37" s="37">
        <f t="shared" si="5"/>
        <v>14.3</v>
      </c>
    </row>
    <row r="38" spans="1:27" ht="12.75" customHeight="1">
      <c r="A38" s="185">
        <v>39</v>
      </c>
      <c r="B38" s="9">
        <v>410</v>
      </c>
      <c r="C38" s="98" t="s">
        <v>57</v>
      </c>
      <c r="D38" s="141" t="s">
        <v>86</v>
      </c>
      <c r="E38" s="6"/>
      <c r="F38" s="4"/>
      <c r="G38" s="195"/>
      <c r="H38" s="195"/>
      <c r="I38" s="195"/>
      <c r="J38" s="195"/>
      <c r="K38" s="29" t="str">
        <f t="shared" si="0"/>
        <v> </v>
      </c>
      <c r="L38" s="202">
        <v>16</v>
      </c>
      <c r="M38" s="195">
        <v>14</v>
      </c>
      <c r="N38" s="195">
        <v>170</v>
      </c>
      <c r="O38" s="195">
        <v>44</v>
      </c>
      <c r="P38" s="29">
        <f t="shared" si="1"/>
        <v>25.9</v>
      </c>
      <c r="Q38" s="202">
        <v>5</v>
      </c>
      <c r="R38" s="195">
        <v>1</v>
      </c>
      <c r="S38" s="195">
        <v>26</v>
      </c>
      <c r="T38" s="195">
        <v>1</v>
      </c>
      <c r="U38" s="29">
        <f t="shared" si="2"/>
        <v>3.8</v>
      </c>
      <c r="V38" s="217">
        <v>17</v>
      </c>
      <c r="W38" s="195">
        <v>4</v>
      </c>
      <c r="X38" s="42">
        <f t="shared" si="3"/>
        <v>23.5</v>
      </c>
      <c r="Y38" s="195">
        <v>17</v>
      </c>
      <c r="Z38" s="195">
        <v>4</v>
      </c>
      <c r="AA38" s="37">
        <f t="shared" si="5"/>
        <v>23.5</v>
      </c>
    </row>
    <row r="39" spans="1:27" ht="12.75" customHeight="1">
      <c r="A39" s="185">
        <v>39</v>
      </c>
      <c r="B39" s="9">
        <v>411</v>
      </c>
      <c r="C39" s="98" t="s">
        <v>57</v>
      </c>
      <c r="D39" s="141" t="s">
        <v>85</v>
      </c>
      <c r="E39" s="6"/>
      <c r="F39" s="4"/>
      <c r="G39" s="195"/>
      <c r="H39" s="195"/>
      <c r="I39" s="195"/>
      <c r="J39" s="195"/>
      <c r="K39" s="29" t="str">
        <f t="shared" si="0"/>
        <v> </v>
      </c>
      <c r="L39" s="202">
        <v>16</v>
      </c>
      <c r="M39" s="195">
        <v>12</v>
      </c>
      <c r="N39" s="195">
        <v>216</v>
      </c>
      <c r="O39" s="195">
        <v>31</v>
      </c>
      <c r="P39" s="29">
        <f t="shared" si="1"/>
        <v>14.4</v>
      </c>
      <c r="Q39" s="202">
        <v>5</v>
      </c>
      <c r="R39" s="195">
        <v>1</v>
      </c>
      <c r="S39" s="195">
        <v>29</v>
      </c>
      <c r="T39" s="195">
        <v>1</v>
      </c>
      <c r="U39" s="29">
        <f t="shared" si="2"/>
        <v>3.4</v>
      </c>
      <c r="V39" s="217">
        <v>12</v>
      </c>
      <c r="W39" s="195">
        <v>0</v>
      </c>
      <c r="X39" s="42">
        <f t="shared" si="3"/>
        <v>0</v>
      </c>
      <c r="Y39" s="195">
        <v>10</v>
      </c>
      <c r="Z39" s="195">
        <v>0</v>
      </c>
      <c r="AA39" s="37">
        <f t="shared" si="5"/>
        <v>0</v>
      </c>
    </row>
    <row r="40" spans="1:27" ht="12.75" customHeight="1">
      <c r="A40" s="185">
        <v>39</v>
      </c>
      <c r="B40" s="9">
        <v>412</v>
      </c>
      <c r="C40" s="98" t="s">
        <v>57</v>
      </c>
      <c r="D40" s="141" t="s">
        <v>83</v>
      </c>
      <c r="E40" s="6"/>
      <c r="F40" s="4"/>
      <c r="G40" s="195"/>
      <c r="H40" s="195"/>
      <c r="I40" s="195"/>
      <c r="J40" s="195"/>
      <c r="K40" s="29" t="str">
        <f t="shared" si="0"/>
        <v> </v>
      </c>
      <c r="L40" s="202">
        <v>12</v>
      </c>
      <c r="M40" s="203">
        <v>12</v>
      </c>
      <c r="N40" s="195">
        <v>166</v>
      </c>
      <c r="O40" s="195">
        <v>29</v>
      </c>
      <c r="P40" s="29">
        <f t="shared" si="1"/>
        <v>17.5</v>
      </c>
      <c r="Q40" s="202">
        <v>5</v>
      </c>
      <c r="R40" s="195">
        <v>3</v>
      </c>
      <c r="S40" s="195">
        <v>52</v>
      </c>
      <c r="T40" s="195">
        <v>6</v>
      </c>
      <c r="U40" s="29">
        <f t="shared" si="2"/>
        <v>11.5</v>
      </c>
      <c r="V40" s="217">
        <v>25</v>
      </c>
      <c r="W40" s="195">
        <v>1</v>
      </c>
      <c r="X40" s="42">
        <f t="shared" si="3"/>
        <v>4</v>
      </c>
      <c r="Y40" s="195">
        <v>25</v>
      </c>
      <c r="Z40" s="195">
        <v>1</v>
      </c>
      <c r="AA40" s="37">
        <f t="shared" si="5"/>
        <v>4</v>
      </c>
    </row>
    <row r="41" spans="1:27" ht="12.75" customHeight="1">
      <c r="A41" s="185">
        <v>39</v>
      </c>
      <c r="B41" s="9">
        <v>424</v>
      </c>
      <c r="C41" s="98" t="s">
        <v>57</v>
      </c>
      <c r="D41" s="141" t="s">
        <v>88</v>
      </c>
      <c r="E41" s="6"/>
      <c r="F41" s="4"/>
      <c r="G41" s="195"/>
      <c r="H41" s="195"/>
      <c r="I41" s="195"/>
      <c r="J41" s="195"/>
      <c r="K41" s="29" t="str">
        <f t="shared" si="0"/>
        <v> </v>
      </c>
      <c r="L41" s="202">
        <v>10</v>
      </c>
      <c r="M41" s="195">
        <v>7</v>
      </c>
      <c r="N41" s="195">
        <v>103</v>
      </c>
      <c r="O41" s="195">
        <v>19</v>
      </c>
      <c r="P41" s="29">
        <f t="shared" si="1"/>
        <v>18.4</v>
      </c>
      <c r="Q41" s="202">
        <v>4</v>
      </c>
      <c r="R41" s="195">
        <v>2</v>
      </c>
      <c r="S41" s="195">
        <v>23</v>
      </c>
      <c r="T41" s="195">
        <v>2</v>
      </c>
      <c r="U41" s="29">
        <f t="shared" si="2"/>
        <v>8.7</v>
      </c>
      <c r="V41" s="217">
        <v>14</v>
      </c>
      <c r="W41" s="195">
        <v>1</v>
      </c>
      <c r="X41" s="42">
        <f t="shared" si="3"/>
        <v>7.1</v>
      </c>
      <c r="Y41" s="195">
        <v>11</v>
      </c>
      <c r="Z41" s="195">
        <v>0</v>
      </c>
      <c r="AA41" s="37">
        <f t="shared" si="5"/>
        <v>0</v>
      </c>
    </row>
    <row r="42" spans="1:27" ht="14.25" customHeight="1">
      <c r="A42" s="185">
        <v>39</v>
      </c>
      <c r="B42" s="9">
        <v>427</v>
      </c>
      <c r="C42" s="98" t="s">
        <v>57</v>
      </c>
      <c r="D42" s="141" t="s">
        <v>89</v>
      </c>
      <c r="E42" s="6"/>
      <c r="F42" s="4"/>
      <c r="G42" s="195"/>
      <c r="H42" s="195"/>
      <c r="I42" s="195"/>
      <c r="J42" s="195"/>
      <c r="K42" s="29" t="str">
        <f t="shared" si="0"/>
        <v> </v>
      </c>
      <c r="L42" s="202">
        <v>10</v>
      </c>
      <c r="M42" s="195">
        <v>6</v>
      </c>
      <c r="N42" s="195">
        <v>86</v>
      </c>
      <c r="O42" s="195">
        <v>12</v>
      </c>
      <c r="P42" s="29">
        <f>IF(L42=""," ",ROUND(O42/N42*100,1))</f>
        <v>14</v>
      </c>
      <c r="Q42" s="202">
        <v>5</v>
      </c>
      <c r="R42" s="195">
        <v>2</v>
      </c>
      <c r="S42" s="195">
        <v>19</v>
      </c>
      <c r="T42" s="195">
        <v>4</v>
      </c>
      <c r="U42" s="29">
        <f t="shared" si="2"/>
        <v>21.1</v>
      </c>
      <c r="V42" s="217">
        <v>6</v>
      </c>
      <c r="W42" s="195">
        <v>3</v>
      </c>
      <c r="X42" s="42">
        <f t="shared" si="3"/>
        <v>50</v>
      </c>
      <c r="Y42" s="195">
        <v>6</v>
      </c>
      <c r="Z42" s="195">
        <v>3</v>
      </c>
      <c r="AA42" s="37">
        <f t="shared" si="5"/>
        <v>50</v>
      </c>
    </row>
    <row r="43" spans="1:27" ht="12.75" customHeight="1" thickBot="1">
      <c r="A43" s="186">
        <v>39</v>
      </c>
      <c r="B43" s="10">
        <v>428</v>
      </c>
      <c r="C43" s="177" t="s">
        <v>57</v>
      </c>
      <c r="D43" s="142" t="s">
        <v>87</v>
      </c>
      <c r="E43" s="7"/>
      <c r="F43" s="5"/>
      <c r="G43" s="196"/>
      <c r="H43" s="196"/>
      <c r="I43" s="196"/>
      <c r="J43" s="196"/>
      <c r="K43" s="54" t="str">
        <f t="shared" si="0"/>
        <v> </v>
      </c>
      <c r="L43" s="204">
        <v>18</v>
      </c>
      <c r="M43" s="196">
        <v>14</v>
      </c>
      <c r="N43" s="196">
        <v>194</v>
      </c>
      <c r="O43" s="196">
        <v>29</v>
      </c>
      <c r="P43" s="54">
        <f>IF(L43=""," ",ROUND(O43/N43*100,1))</f>
        <v>14.9</v>
      </c>
      <c r="Q43" s="204">
        <v>4</v>
      </c>
      <c r="R43" s="196">
        <v>2</v>
      </c>
      <c r="S43" s="196">
        <v>30</v>
      </c>
      <c r="T43" s="196">
        <v>3</v>
      </c>
      <c r="U43" s="54">
        <f t="shared" si="2"/>
        <v>10</v>
      </c>
      <c r="V43" s="218">
        <v>13</v>
      </c>
      <c r="W43" s="196">
        <v>0</v>
      </c>
      <c r="X43" s="178">
        <f>IF(V43=0," ",ROUND(W43/V43*100,1))</f>
        <v>0</v>
      </c>
      <c r="Y43" s="196">
        <v>13</v>
      </c>
      <c r="Z43" s="196">
        <v>0</v>
      </c>
      <c r="AA43" s="179">
        <f t="shared" si="5"/>
        <v>0</v>
      </c>
    </row>
    <row r="44" spans="1:27" ht="12.75" customHeight="1" thickBot="1">
      <c r="A44" s="187"/>
      <c r="B44" s="182">
        <v>900</v>
      </c>
      <c r="C44" s="143"/>
      <c r="D44" s="183" t="s">
        <v>20</v>
      </c>
      <c r="E44" s="11"/>
      <c r="F44" s="12"/>
      <c r="G44" s="197"/>
      <c r="H44" s="197"/>
      <c r="I44" s="197"/>
      <c r="J44" s="197"/>
      <c r="K44" s="30"/>
      <c r="L44" s="205">
        <f>SUM(L10:L43)</f>
        <v>597</v>
      </c>
      <c r="M44" s="206">
        <f>SUM(M10:M43)</f>
        <v>460</v>
      </c>
      <c r="N44" s="206">
        <f>SUM(N10:N43)</f>
        <v>7525</v>
      </c>
      <c r="O44" s="206">
        <f>SUM(O10:O43)</f>
        <v>1683</v>
      </c>
      <c r="P44" s="34">
        <f>IF(L44=" "," ",ROUND(O44/N44*100,1))</f>
        <v>22.4</v>
      </c>
      <c r="Q44" s="205">
        <f>SUM(Q10:Q43)</f>
        <v>168</v>
      </c>
      <c r="R44" s="206">
        <f>SUM(R10:R43)</f>
        <v>82</v>
      </c>
      <c r="S44" s="206">
        <f>SUM(S10:S43)</f>
        <v>1141</v>
      </c>
      <c r="T44" s="206">
        <f>SUM(T10:T43)</f>
        <v>121</v>
      </c>
      <c r="U44" s="34">
        <f>IF(Q44=""," ",ROUND(T44/S44*100,1))</f>
        <v>10.6</v>
      </c>
      <c r="V44" s="219"/>
      <c r="W44" s="197"/>
      <c r="X44" s="43"/>
      <c r="Y44" s="197"/>
      <c r="Z44" s="197"/>
      <c r="AA44" s="38"/>
    </row>
    <row r="45" spans="1:27" ht="12.75" customHeight="1">
      <c r="A45" s="188">
        <v>39</v>
      </c>
      <c r="B45" s="180">
        <v>203</v>
      </c>
      <c r="C45" s="145" t="s">
        <v>57</v>
      </c>
      <c r="D45" s="181" t="s">
        <v>60</v>
      </c>
      <c r="E45" s="19"/>
      <c r="F45" s="20"/>
      <c r="G45" s="198"/>
      <c r="H45" s="198"/>
      <c r="I45" s="198"/>
      <c r="J45" s="198"/>
      <c r="K45" s="31"/>
      <c r="L45" s="207">
        <v>1</v>
      </c>
      <c r="M45" s="208">
        <v>1</v>
      </c>
      <c r="N45" s="208">
        <v>10</v>
      </c>
      <c r="O45" s="208">
        <v>2</v>
      </c>
      <c r="P45" s="94">
        <f aca="true" t="shared" si="6" ref="P45:P54">IF(L45=""," ",ROUND(O45/N45*100,1))</f>
        <v>20</v>
      </c>
      <c r="Q45" s="207"/>
      <c r="R45" s="208"/>
      <c r="S45" s="208"/>
      <c r="T45" s="208"/>
      <c r="U45" s="94" t="str">
        <f>IF(Q45=""," ",ROUND(T45/S45*100,1))</f>
        <v> </v>
      </c>
      <c r="V45" s="220"/>
      <c r="W45" s="198"/>
      <c r="X45" s="44"/>
      <c r="Y45" s="198"/>
      <c r="Z45" s="198"/>
      <c r="AA45" s="39"/>
    </row>
    <row r="46" spans="1:27" ht="12.75" customHeight="1">
      <c r="A46" s="185">
        <v>39</v>
      </c>
      <c r="B46" s="9">
        <v>205</v>
      </c>
      <c r="C46" s="98" t="s">
        <v>57</v>
      </c>
      <c r="D46" s="141" t="s">
        <v>62</v>
      </c>
      <c r="E46" s="21"/>
      <c r="F46" s="22"/>
      <c r="G46" s="199"/>
      <c r="H46" s="199"/>
      <c r="I46" s="199"/>
      <c r="J46" s="199"/>
      <c r="K46" s="32"/>
      <c r="L46" s="202">
        <v>1</v>
      </c>
      <c r="M46" s="195">
        <v>1</v>
      </c>
      <c r="N46" s="195">
        <v>31</v>
      </c>
      <c r="O46" s="195">
        <v>12</v>
      </c>
      <c r="P46" s="29">
        <f t="shared" si="6"/>
        <v>38.7</v>
      </c>
      <c r="Q46" s="202"/>
      <c r="R46" s="195"/>
      <c r="S46" s="195"/>
      <c r="T46" s="195"/>
      <c r="U46" s="29"/>
      <c r="V46" s="221"/>
      <c r="W46" s="199"/>
      <c r="X46" s="45"/>
      <c r="Y46" s="199"/>
      <c r="Z46" s="199"/>
      <c r="AA46" s="40"/>
    </row>
    <row r="47" spans="1:27" ht="12.75" customHeight="1">
      <c r="A47" s="185">
        <v>39</v>
      </c>
      <c r="B47" s="9">
        <v>206</v>
      </c>
      <c r="C47" s="98" t="s">
        <v>57</v>
      </c>
      <c r="D47" s="141" t="s">
        <v>63</v>
      </c>
      <c r="E47" s="21"/>
      <c r="F47" s="22"/>
      <c r="G47" s="199"/>
      <c r="H47" s="199"/>
      <c r="I47" s="199"/>
      <c r="J47" s="199"/>
      <c r="K47" s="32"/>
      <c r="L47" s="202">
        <v>1</v>
      </c>
      <c r="M47" s="195">
        <v>1</v>
      </c>
      <c r="N47" s="195">
        <v>32</v>
      </c>
      <c r="O47" s="195">
        <v>20</v>
      </c>
      <c r="P47" s="29">
        <f t="shared" si="6"/>
        <v>62.5</v>
      </c>
      <c r="Q47" s="202"/>
      <c r="R47" s="195"/>
      <c r="S47" s="195"/>
      <c r="T47" s="195"/>
      <c r="U47" s="29"/>
      <c r="V47" s="221"/>
      <c r="W47" s="199"/>
      <c r="X47" s="45"/>
      <c r="Y47" s="199"/>
      <c r="Z47" s="199"/>
      <c r="AA47" s="40"/>
    </row>
    <row r="48" spans="1:27" ht="14.25" customHeight="1">
      <c r="A48" s="185">
        <v>39</v>
      </c>
      <c r="B48" s="10">
        <v>211</v>
      </c>
      <c r="C48" s="98" t="s">
        <v>57</v>
      </c>
      <c r="D48" s="142" t="s">
        <v>67</v>
      </c>
      <c r="E48" s="21"/>
      <c r="F48" s="22"/>
      <c r="G48" s="199"/>
      <c r="H48" s="199"/>
      <c r="I48" s="199"/>
      <c r="J48" s="199"/>
      <c r="K48" s="32"/>
      <c r="L48" s="202">
        <v>2</v>
      </c>
      <c r="M48" s="195">
        <v>2</v>
      </c>
      <c r="N48" s="195">
        <v>16</v>
      </c>
      <c r="O48" s="195">
        <v>5</v>
      </c>
      <c r="P48" s="29">
        <f t="shared" si="6"/>
        <v>31.3</v>
      </c>
      <c r="Q48" s="202"/>
      <c r="R48" s="195"/>
      <c r="S48" s="195"/>
      <c r="T48" s="195"/>
      <c r="U48" s="29"/>
      <c r="V48" s="221"/>
      <c r="W48" s="199"/>
      <c r="X48" s="45"/>
      <c r="Y48" s="199"/>
      <c r="Z48" s="199"/>
      <c r="AA48" s="40"/>
    </row>
    <row r="49" spans="1:27" ht="12.75" customHeight="1">
      <c r="A49" s="186">
        <v>39</v>
      </c>
      <c r="B49" s="10">
        <v>303</v>
      </c>
      <c r="C49" s="177" t="s">
        <v>57</v>
      </c>
      <c r="D49" s="142" t="s">
        <v>71</v>
      </c>
      <c r="E49" s="21"/>
      <c r="F49" s="22"/>
      <c r="G49" s="199"/>
      <c r="H49" s="199"/>
      <c r="I49" s="199"/>
      <c r="J49" s="199"/>
      <c r="K49" s="32"/>
      <c r="L49" s="204">
        <v>1</v>
      </c>
      <c r="M49" s="196">
        <v>1</v>
      </c>
      <c r="N49" s="196">
        <v>10</v>
      </c>
      <c r="O49" s="196">
        <v>5</v>
      </c>
      <c r="P49" s="54">
        <f t="shared" si="6"/>
        <v>50</v>
      </c>
      <c r="Q49" s="204"/>
      <c r="R49" s="196"/>
      <c r="S49" s="196"/>
      <c r="T49" s="196"/>
      <c r="U49" s="54"/>
      <c r="V49" s="221"/>
      <c r="W49" s="199"/>
      <c r="X49" s="45"/>
      <c r="Y49" s="199"/>
      <c r="Z49" s="199"/>
      <c r="AA49" s="40"/>
    </row>
    <row r="50" spans="1:27" ht="12.75" customHeight="1">
      <c r="A50" s="189">
        <v>39</v>
      </c>
      <c r="B50" s="138">
        <v>306</v>
      </c>
      <c r="C50" s="98" t="s">
        <v>57</v>
      </c>
      <c r="D50" s="102" t="s">
        <v>74</v>
      </c>
      <c r="E50" s="19"/>
      <c r="F50" s="20"/>
      <c r="G50" s="198"/>
      <c r="H50" s="198"/>
      <c r="I50" s="198"/>
      <c r="J50" s="198"/>
      <c r="K50" s="31"/>
      <c r="L50" s="213">
        <v>1</v>
      </c>
      <c r="M50" s="213">
        <v>0</v>
      </c>
      <c r="N50" s="213">
        <v>5</v>
      </c>
      <c r="O50" s="213">
        <v>0</v>
      </c>
      <c r="P50" s="29">
        <f t="shared" si="6"/>
        <v>0</v>
      </c>
      <c r="Q50" s="213"/>
      <c r="R50" s="213"/>
      <c r="S50" s="213"/>
      <c r="T50" s="213"/>
      <c r="U50" s="29" t="str">
        <f>IF(Q50=""," ",ROUND(T50/S50*100,1))</f>
        <v> </v>
      </c>
      <c r="V50" s="221"/>
      <c r="W50" s="199"/>
      <c r="X50" s="45"/>
      <c r="Y50" s="199"/>
      <c r="Z50" s="199"/>
      <c r="AA50" s="40"/>
    </row>
    <row r="51" spans="1:27" ht="12.75" customHeight="1">
      <c r="A51" s="190">
        <v>39</v>
      </c>
      <c r="B51" s="137">
        <v>341</v>
      </c>
      <c r="C51" s="145" t="s">
        <v>57</v>
      </c>
      <c r="D51" s="146" t="s">
        <v>76</v>
      </c>
      <c r="E51" s="19"/>
      <c r="F51" s="20"/>
      <c r="G51" s="198"/>
      <c r="H51" s="198"/>
      <c r="I51" s="198"/>
      <c r="J51" s="198"/>
      <c r="K51" s="31"/>
      <c r="L51" s="209">
        <v>1</v>
      </c>
      <c r="M51" s="208">
        <v>1</v>
      </c>
      <c r="N51" s="210">
        <v>12</v>
      </c>
      <c r="O51" s="208">
        <v>5</v>
      </c>
      <c r="P51" s="94">
        <f t="shared" si="6"/>
        <v>41.7</v>
      </c>
      <c r="Q51" s="209"/>
      <c r="R51" s="208"/>
      <c r="S51" s="210"/>
      <c r="T51" s="208"/>
      <c r="U51" s="94"/>
      <c r="V51" s="220"/>
      <c r="W51" s="198"/>
      <c r="X51" s="44"/>
      <c r="Y51" s="198"/>
      <c r="Z51" s="198"/>
      <c r="AA51" s="39"/>
    </row>
    <row r="52" spans="1:27" ht="14.25" customHeight="1">
      <c r="A52" s="189">
        <v>39</v>
      </c>
      <c r="B52" s="138">
        <v>363</v>
      </c>
      <c r="C52" s="98" t="s">
        <v>57</v>
      </c>
      <c r="D52" s="102" t="s">
        <v>91</v>
      </c>
      <c r="E52" s="21"/>
      <c r="F52" s="22"/>
      <c r="G52" s="199"/>
      <c r="H52" s="199"/>
      <c r="I52" s="199"/>
      <c r="J52" s="199"/>
      <c r="K52" s="32"/>
      <c r="L52" s="204">
        <v>1</v>
      </c>
      <c r="M52" s="195">
        <v>1</v>
      </c>
      <c r="N52" s="196">
        <v>13</v>
      </c>
      <c r="O52" s="195">
        <v>5</v>
      </c>
      <c r="P52" s="29">
        <f t="shared" si="6"/>
        <v>38.5</v>
      </c>
      <c r="Q52" s="204"/>
      <c r="R52" s="195"/>
      <c r="S52" s="196"/>
      <c r="T52" s="195"/>
      <c r="U52" s="29"/>
      <c r="V52" s="221"/>
      <c r="W52" s="199"/>
      <c r="X52" s="45"/>
      <c r="Y52" s="199"/>
      <c r="Z52" s="199"/>
      <c r="AA52" s="40"/>
    </row>
    <row r="53" spans="1:27" ht="16.5" customHeight="1">
      <c r="A53" s="189">
        <v>39</v>
      </c>
      <c r="B53" s="138">
        <v>386</v>
      </c>
      <c r="C53" s="98" t="s">
        <v>57</v>
      </c>
      <c r="D53" s="102" t="s">
        <v>78</v>
      </c>
      <c r="E53" s="21"/>
      <c r="F53" s="22"/>
      <c r="G53" s="199"/>
      <c r="H53" s="199"/>
      <c r="I53" s="199"/>
      <c r="J53" s="199"/>
      <c r="K53" s="32"/>
      <c r="L53" s="202">
        <v>1</v>
      </c>
      <c r="M53" s="195">
        <v>1</v>
      </c>
      <c r="N53" s="195">
        <v>18</v>
      </c>
      <c r="O53" s="195">
        <v>8</v>
      </c>
      <c r="P53" s="29">
        <f t="shared" si="6"/>
        <v>44.4</v>
      </c>
      <c r="Q53" s="202"/>
      <c r="R53" s="195"/>
      <c r="S53" s="195"/>
      <c r="T53" s="195"/>
      <c r="U53" s="29"/>
      <c r="V53" s="221"/>
      <c r="W53" s="199"/>
      <c r="X53" s="45"/>
      <c r="Y53" s="199"/>
      <c r="Z53" s="199"/>
      <c r="AA53" s="40"/>
    </row>
    <row r="54" spans="1:27" ht="16.5" customHeight="1" thickBot="1">
      <c r="A54" s="191">
        <v>39</v>
      </c>
      <c r="B54" s="139">
        <v>403</v>
      </c>
      <c r="C54" s="147" t="s">
        <v>57</v>
      </c>
      <c r="D54" s="148" t="s">
        <v>82</v>
      </c>
      <c r="E54" s="23"/>
      <c r="F54" s="24"/>
      <c r="G54" s="200"/>
      <c r="H54" s="200"/>
      <c r="I54" s="200"/>
      <c r="J54" s="200"/>
      <c r="K54" s="33"/>
      <c r="L54" s="209">
        <v>1</v>
      </c>
      <c r="M54" s="208">
        <v>1</v>
      </c>
      <c r="N54" s="210">
        <v>20</v>
      </c>
      <c r="O54" s="208">
        <v>8</v>
      </c>
      <c r="P54" s="53">
        <f t="shared" si="6"/>
        <v>40</v>
      </c>
      <c r="Q54" s="209"/>
      <c r="R54" s="208"/>
      <c r="S54" s="210"/>
      <c r="T54" s="208"/>
      <c r="U54" s="53"/>
      <c r="V54" s="222"/>
      <c r="W54" s="200"/>
      <c r="X54" s="46"/>
      <c r="Y54" s="200"/>
      <c r="Z54" s="200"/>
      <c r="AA54" s="41"/>
    </row>
    <row r="55" spans="1:27" ht="12.75" thickBot="1">
      <c r="A55" s="13"/>
      <c r="B55" s="18">
        <v>999</v>
      </c>
      <c r="C55" s="143"/>
      <c r="D55" s="144" t="s">
        <v>19</v>
      </c>
      <c r="E55" s="11"/>
      <c r="F55" s="12"/>
      <c r="G55" s="197"/>
      <c r="H55" s="197"/>
      <c r="I55" s="197"/>
      <c r="J55" s="197"/>
      <c r="K55" s="30"/>
      <c r="L55" s="211">
        <f>SUM(L45:L54)</f>
        <v>11</v>
      </c>
      <c r="M55" s="211">
        <f>SUM(M45:M54)</f>
        <v>10</v>
      </c>
      <c r="N55" s="211">
        <f>SUM(N45:N54)</f>
        <v>167</v>
      </c>
      <c r="O55" s="211">
        <f>SUM(O45:O54)</f>
        <v>70</v>
      </c>
      <c r="P55" s="34">
        <f>IF(L55=0,"",ROUND(O55/N55*100,1))</f>
        <v>41.9</v>
      </c>
      <c r="Q55" s="211">
        <f>SUM(Q45:Q54)</f>
        <v>0</v>
      </c>
      <c r="R55" s="211">
        <f>SUM(R45:R54)</f>
        <v>0</v>
      </c>
      <c r="S55" s="211">
        <f>SUM(S45:S54)</f>
        <v>0</v>
      </c>
      <c r="T55" s="211">
        <f>SUM(T45:T54)</f>
        <v>0</v>
      </c>
      <c r="U55" s="34" t="str">
        <f>IF(Q55=0," ",ROUND(T55/S55*100,1))</f>
        <v> </v>
      </c>
      <c r="V55" s="219"/>
      <c r="W55" s="197"/>
      <c r="X55" s="43"/>
      <c r="Y55" s="197"/>
      <c r="Z55" s="197"/>
      <c r="AA55" s="38"/>
    </row>
    <row r="56" spans="1:27" ht="12.75" thickBot="1">
      <c r="A56" s="13"/>
      <c r="B56" s="17">
        <v>1000</v>
      </c>
      <c r="C56" s="385" t="s">
        <v>9</v>
      </c>
      <c r="D56" s="311"/>
      <c r="E56" s="11"/>
      <c r="F56" s="12"/>
      <c r="G56" s="201">
        <f>SUM(G10:G43)</f>
        <v>347</v>
      </c>
      <c r="H56" s="201">
        <f>SUM(H10:H43)</f>
        <v>225</v>
      </c>
      <c r="I56" s="201">
        <f>SUM(I10:I43)</f>
        <v>4445</v>
      </c>
      <c r="J56" s="201">
        <f>SUM(J10:J43)</f>
        <v>1148</v>
      </c>
      <c r="K56" s="34">
        <f>IF(G56=" "," ",ROUND(J56/I56*100,1))</f>
        <v>25.8</v>
      </c>
      <c r="L56" s="212">
        <f>L44+L55</f>
        <v>608</v>
      </c>
      <c r="M56" s="201">
        <f>M44+M55</f>
        <v>470</v>
      </c>
      <c r="N56" s="201">
        <f>N44+N55</f>
        <v>7692</v>
      </c>
      <c r="O56" s="201">
        <f>O44+O55</f>
        <v>1753</v>
      </c>
      <c r="P56" s="34">
        <f>IF(L56=""," ",ROUND(O56/N56*100,1))</f>
        <v>22.8</v>
      </c>
      <c r="Q56" s="212">
        <f>Q44+Q55</f>
        <v>168</v>
      </c>
      <c r="R56" s="201">
        <f>R44+R55</f>
        <v>82</v>
      </c>
      <c r="S56" s="201">
        <f>S44+S55</f>
        <v>1141</v>
      </c>
      <c r="T56" s="201">
        <f>T44+T55</f>
        <v>121</v>
      </c>
      <c r="U56" s="34">
        <f>IF(Q56=""," ",ROUND(T56/S56*100,1))</f>
        <v>10.6</v>
      </c>
      <c r="V56" s="223">
        <f>SUM(V10:V43)</f>
        <v>759</v>
      </c>
      <c r="W56" s="201">
        <f>SUM(W10:W43)</f>
        <v>82</v>
      </c>
      <c r="X56" s="194">
        <f>IF(V56=""," ",ROUND(W56/V56*100,1))</f>
        <v>10.8</v>
      </c>
      <c r="Y56" s="201">
        <f>SUM(Y10:Y43)</f>
        <v>648</v>
      </c>
      <c r="Z56" s="201">
        <f>SUM(Z10:Z43)</f>
        <v>54</v>
      </c>
      <c r="AA56" s="193">
        <f>IF(Y56=0," ",ROUND(Z56/Y56*100,1))</f>
        <v>8.3</v>
      </c>
    </row>
  </sheetData>
  <sheetProtection/>
  <mergeCells count="30">
    <mergeCell ref="K8:K9"/>
    <mergeCell ref="L8:L9"/>
    <mergeCell ref="C56:D56"/>
    <mergeCell ref="L7:P7"/>
    <mergeCell ref="P8:P9"/>
    <mergeCell ref="E8:E9"/>
    <mergeCell ref="G8:G9"/>
    <mergeCell ref="F8:F9"/>
    <mergeCell ref="N8:N9"/>
    <mergeCell ref="A7:A9"/>
    <mergeCell ref="C7:C9"/>
    <mergeCell ref="D7:D9"/>
    <mergeCell ref="B7:B9"/>
    <mergeCell ref="C4:D4"/>
    <mergeCell ref="F4:H4"/>
    <mergeCell ref="J4:M4"/>
    <mergeCell ref="Q8:Q9"/>
    <mergeCell ref="E6:F6"/>
    <mergeCell ref="L6:N6"/>
    <mergeCell ref="Q7:U7"/>
    <mergeCell ref="S8:S9"/>
    <mergeCell ref="E7:K7"/>
    <mergeCell ref="I8:I9"/>
    <mergeCell ref="V7:AA7"/>
    <mergeCell ref="Q6:S6"/>
    <mergeCell ref="V6:X6"/>
    <mergeCell ref="Y8:AA8"/>
    <mergeCell ref="U8:U9"/>
    <mergeCell ref="X8:X9"/>
    <mergeCell ref="V8:V9"/>
  </mergeCells>
  <conditionalFormatting sqref="J10:J49 H10:H49 O10:O49 M10:M49 T10:T49 R10:R49 W10:W49 Z10:Z49 T51:T54 R51:R54 O51:O54 M51:M54">
    <cfRule type="cellIs" priority="1" dxfId="1" operator="lessThanOrEqual" stopIfTrue="1">
      <formula>G10</formula>
    </cfRule>
    <cfRule type="cellIs" priority="2" dxfId="0" operator="greaterThan" stopIfTrue="1">
      <formula>G10</formula>
    </cfRule>
  </conditionalFormatting>
  <conditionalFormatting sqref="Y10:Y49">
    <cfRule type="cellIs" priority="3" dxfId="1" operator="lessThanOrEqual" stopIfTrue="1">
      <formula>V10</formula>
    </cfRule>
    <cfRule type="cellIs" priority="4" dxfId="0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&amp;R（高知県）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2008-11-04T06:40:46Z</cp:lastPrinted>
  <dcterms:created xsi:type="dcterms:W3CDTF">2002-01-07T10:53:07Z</dcterms:created>
  <dcterms:modified xsi:type="dcterms:W3CDTF">2008-11-04T06:45:35Z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-785167044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