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<sst xmlns="http://schemas.openxmlformats.org/spreadsheetml/2006/main" count="383" uniqueCount="165">
  <si>
    <t>総委員数</t>
  </si>
  <si>
    <t>審議会等数</t>
  </si>
  <si>
    <t>地方自治法(第180条の５）に基づく委員会等における登用状況</t>
  </si>
  <si>
    <t>諮問機関の有無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</si>
  <si>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</si>
  <si>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</si>
  <si>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</si>
  <si>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</si>
  <si>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</si>
  <si>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</si>
  <si>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</si>
  <si>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</si>
  <si>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</si>
  <si>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</si>
  <si>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</si>
  <si>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</si>
  <si>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</si>
  <si>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</si>
  <si>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</si>
  <si>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</si>
  <si>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</si>
  <si>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</si>
  <si>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</si>
  <si>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</si>
  <si>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</si>
  <si>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</si>
  <si>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</si>
  <si>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</si>
  <si>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</si>
  <si>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</si>
  <si>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</si>
  <si>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</si>
  <si>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</si>
  <si>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</si>
  <si>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</si>
  <si>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</si>
  <si>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</si>
  <si>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</si>
  <si>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</si>
  <si>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</si>
  <si>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</si>
  <si>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</si>
  <si>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</si>
  <si>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</si>
  <si>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</si>
  <si>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</si>
  <si>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</si>
  <si>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</si>
  <si>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</si>
  <si>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</si>
  <si>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</si>
  <si>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</si>
  <si>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</si>
  <si>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徳島県</t>
  </si>
  <si>
    <t>徳島市</t>
  </si>
  <si>
    <t>徳島市女性センター</t>
  </si>
  <si>
    <t>770-0834</t>
  </si>
  <si>
    <t>088-624-2611</t>
  </si>
  <si>
    <t>http://www.city.tokushima.tokushima.jp</t>
  </si>
  <si>
    <t>平成２８年度</t>
  </si>
  <si>
    <t>鳴門市</t>
  </si>
  <si>
    <t>人権推進課</t>
  </si>
  <si>
    <t>鳴門パートナーシッププラン</t>
  </si>
  <si>
    <t>10年間</t>
  </si>
  <si>
    <t>小松島市</t>
  </si>
  <si>
    <t>阿南市</t>
  </si>
  <si>
    <t>男女共同参画室</t>
  </si>
  <si>
    <t>阿南市男女共同参画推進条例</t>
  </si>
  <si>
    <t>男女共同参画室分室</t>
  </si>
  <si>
    <t>774-0030</t>
  </si>
  <si>
    <t>阿南市富岡町北通9番地</t>
  </si>
  <si>
    <t>0884-22-0361</t>
  </si>
  <si>
    <t>吉野川市</t>
  </si>
  <si>
    <t>秘書企画課</t>
  </si>
  <si>
    <t>吉野川市男女共同参画推進条例</t>
  </si>
  <si>
    <t>吉野川市男女共同参画基本計画</t>
  </si>
  <si>
    <t>平成２４年度</t>
  </si>
  <si>
    <t>美馬市</t>
  </si>
  <si>
    <t>総務課</t>
  </si>
  <si>
    <t>三好市</t>
  </si>
  <si>
    <t>企画財政部まちづくり推進課</t>
  </si>
  <si>
    <t>三好市</t>
  </si>
  <si>
    <t>勝浦町</t>
  </si>
  <si>
    <t>住民課</t>
  </si>
  <si>
    <t>かつうら男女共同参画プラン</t>
  </si>
  <si>
    <t>那賀町</t>
  </si>
  <si>
    <t>牟岐町</t>
  </si>
  <si>
    <t>社会教育係</t>
  </si>
  <si>
    <t>牟岐町</t>
  </si>
  <si>
    <t>美波町</t>
  </si>
  <si>
    <t>総務企画課</t>
  </si>
  <si>
    <t>美波町女性会館</t>
  </si>
  <si>
    <t>779-2305</t>
  </si>
  <si>
    <t>海陽町</t>
  </si>
  <si>
    <t>住民人権課</t>
  </si>
  <si>
    <t>藍住町</t>
  </si>
  <si>
    <t>企画調整課</t>
  </si>
  <si>
    <t>板野町</t>
  </si>
  <si>
    <t>人権コミュニティ課</t>
  </si>
  <si>
    <t>つるぎ町</t>
  </si>
  <si>
    <t>人権課</t>
  </si>
  <si>
    <t>北島町</t>
  </si>
  <si>
    <t>東みよし町</t>
  </si>
  <si>
    <t>企画課</t>
  </si>
  <si>
    <t>石井町</t>
  </si>
  <si>
    <t>石井町</t>
  </si>
  <si>
    <t>社会教育課</t>
  </si>
  <si>
    <t>上勝町</t>
  </si>
  <si>
    <t>松茂町</t>
  </si>
  <si>
    <t>松茂町</t>
  </si>
  <si>
    <t>佐那河内村</t>
  </si>
  <si>
    <t>教育委員会</t>
  </si>
  <si>
    <t>神山町</t>
  </si>
  <si>
    <t>神山町教育委員会</t>
  </si>
  <si>
    <t>阿波市</t>
  </si>
  <si>
    <t>企画課</t>
  </si>
  <si>
    <t>小松島市男女共同参画計画</t>
  </si>
  <si>
    <t>○</t>
  </si>
  <si>
    <t>平成２２年３月</t>
  </si>
  <si>
    <t>平成２３年３月</t>
  </si>
  <si>
    <t>徳島中央広域連合</t>
  </si>
  <si>
    <t>把握していない</t>
  </si>
  <si>
    <t>美馬市</t>
  </si>
  <si>
    <t>東みよし町</t>
  </si>
  <si>
    <t>上板町</t>
  </si>
  <si>
    <t>人権課</t>
  </si>
  <si>
    <t>平成１５年～２２年</t>
  </si>
  <si>
    <t>平成14年４月～23年３月</t>
  </si>
  <si>
    <t>平成20年4月～24年3月</t>
  </si>
  <si>
    <t>平成17年度～21年度</t>
  </si>
  <si>
    <t>男女共同参画プラン・とくしま
～ひとりひとりが輝く社会をめざして～</t>
  </si>
  <si>
    <t>○</t>
  </si>
  <si>
    <t>○</t>
  </si>
  <si>
    <t xml:space="preserve">  コ　ー　ド
  市（区）町</t>
  </si>
  <si>
    <t>都道府県名</t>
  </si>
  <si>
    <t>市(区)町村名</t>
  </si>
  <si>
    <t>管　理　・　運　営　主　体</t>
  </si>
  <si>
    <t xml:space="preserve">
名　　称</t>
  </si>
  <si>
    <t>そ　の　他</t>
  </si>
  <si>
    <t>ﾎｰﾑﾍﾟｰｼﾞ</t>
  </si>
  <si>
    <t>直 営</t>
  </si>
  <si>
    <t>管理者
指 定</t>
  </si>
  <si>
    <t>徳島市元町１丁目２４番地　
アミコビル４Ｆ</t>
  </si>
  <si>
    <t>　　　　コード　　
　市(区)町村　　</t>
  </si>
  <si>
    <t xml:space="preserve">
宣　 言
年月日</t>
  </si>
  <si>
    <t xml:space="preserve">
宣言名称</t>
  </si>
  <si>
    <t xml:space="preserve">市
（区）
長　 </t>
  </si>
  <si>
    <t xml:space="preserve">副
市
(区)
長
数 </t>
  </si>
  <si>
    <t>うち
  女性
　副市
  （区）
　長数　</t>
  </si>
  <si>
    <t>女性
比率
（％）</t>
  </si>
  <si>
    <t>町 村 長　</t>
  </si>
  <si>
    <t>副町村長数　</t>
  </si>
  <si>
    <t xml:space="preserve"> 
うち
　女性
　副町
　村長
　数</t>
  </si>
  <si>
    <t xml:space="preserve">
うち
　女性
　自治
　会長
　数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</si>
  <si>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</si>
  <si>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</si>
  <si>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</si>
  <si>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</si>
  <si>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</si>
  <si>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</si>
  <si>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管理職総数</t>
  </si>
  <si>
    <t xml:space="preserve">
担当課（室）名</t>
  </si>
  <si>
    <t>連絡会議の有無</t>
  </si>
  <si>
    <t>現在
の
状況</t>
  </si>
  <si>
    <t>海部郡美波町奥河内字井ノ上
22番地3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</si>
</sst>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mmm\-yyyy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5" fillId="0" borderId="0" xfId="0" applyFont="1" applyAlignment="1">
      <alignment/>
    </xf>
    <xf numFmtId="57" fontId="2" fillId="2" borderId="4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0" fontId="2" fillId="3" borderId="32" xfId="0" applyFont="1" applyFill="1" applyBorder="1" applyAlignment="1">
      <alignment/>
    </xf>
    <xf numFmtId="180" fontId="2" fillId="3" borderId="13" xfId="0" applyNumberFormat="1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13" xfId="0" applyFill="1" applyBorder="1" applyAlignment="1">
      <alignment/>
    </xf>
    <xf numFmtId="0" fontId="10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179" fontId="2" fillId="3" borderId="36" xfId="0" applyNumberFormat="1" applyFont="1" applyFill="1" applyBorder="1" applyAlignment="1">
      <alignment/>
    </xf>
    <xf numFmtId="179" fontId="2" fillId="3" borderId="20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8" fillId="0" borderId="3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38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2" borderId="42" xfId="0" applyFont="1" applyFill="1" applyBorder="1" applyAlignment="1">
      <alignment/>
    </xf>
    <xf numFmtId="0" fontId="2" fillId="3" borderId="43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2" borderId="45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2" borderId="46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2" borderId="48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vertical="center"/>
    </xf>
    <xf numFmtId="179" fontId="2" fillId="3" borderId="17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57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4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57" fontId="2" fillId="0" borderId="1" xfId="0" applyNumberFormat="1" applyFont="1" applyFill="1" applyBorder="1" applyAlignment="1">
      <alignment vertical="top"/>
    </xf>
    <xf numFmtId="0" fontId="2" fillId="0" borderId="38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86" fontId="2" fillId="0" borderId="7" xfId="0" applyNumberFormat="1" applyFont="1" applyFill="1" applyBorder="1" applyAlignment="1">
      <alignment vertical="top"/>
    </xf>
    <xf numFmtId="186" fontId="2" fillId="0" borderId="4" xfId="0" applyNumberFormat="1" applyFont="1" applyFill="1" applyBorder="1" applyAlignment="1">
      <alignment vertical="top"/>
    </xf>
    <xf numFmtId="186" fontId="2" fillId="0" borderId="7" xfId="0" applyNumberFormat="1" applyFont="1" applyFill="1" applyBorder="1" applyAlignment="1">
      <alignment/>
    </xf>
    <xf numFmtId="186" fontId="2" fillId="0" borderId="4" xfId="0" applyNumberFormat="1" applyFont="1" applyFill="1" applyBorder="1" applyAlignment="1">
      <alignment/>
    </xf>
    <xf numFmtId="186" fontId="2" fillId="0" borderId="8" xfId="0" applyNumberFormat="1" applyFont="1" applyFill="1" applyBorder="1" applyAlignment="1">
      <alignment/>
    </xf>
    <xf numFmtId="186" fontId="2" fillId="0" borderId="5" xfId="0" applyNumberFormat="1" applyFont="1" applyFill="1" applyBorder="1" applyAlignment="1">
      <alignment/>
    </xf>
    <xf numFmtId="186" fontId="2" fillId="2" borderId="8" xfId="0" applyNumberFormat="1" applyFont="1" applyFill="1" applyBorder="1" applyAlignment="1">
      <alignment/>
    </xf>
    <xf numFmtId="186" fontId="2" fillId="2" borderId="5" xfId="0" applyNumberFormat="1" applyFont="1" applyFill="1" applyBorder="1" applyAlignment="1">
      <alignment/>
    </xf>
    <xf numFmtId="186" fontId="2" fillId="2" borderId="28" xfId="0" applyNumberFormat="1" applyFont="1" applyFill="1" applyBorder="1" applyAlignment="1">
      <alignment/>
    </xf>
    <xf numFmtId="186" fontId="0" fillId="3" borderId="11" xfId="0" applyNumberFormat="1" applyFont="1" applyFill="1" applyBorder="1" applyAlignment="1">
      <alignment/>
    </xf>
    <xf numFmtId="186" fontId="0" fillId="3" borderId="13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top"/>
    </xf>
    <xf numFmtId="186" fontId="0" fillId="2" borderId="28" xfId="0" applyNumberFormat="1" applyFont="1" applyFill="1" applyBorder="1" applyAlignment="1">
      <alignment/>
    </xf>
    <xf numFmtId="188" fontId="2" fillId="0" borderId="7" xfId="0" applyNumberFormat="1" applyFont="1" applyFill="1" applyBorder="1" applyAlignment="1">
      <alignment vertical="top"/>
    </xf>
    <xf numFmtId="188" fontId="2" fillId="0" borderId="7" xfId="0" applyNumberFormat="1" applyFont="1" applyFill="1" applyBorder="1" applyAlignment="1">
      <alignment/>
    </xf>
    <xf numFmtId="188" fontId="2" fillId="0" borderId="8" xfId="0" applyNumberFormat="1" applyFont="1" applyFill="1" applyBorder="1" applyAlignment="1">
      <alignment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Fill="1" applyBorder="1" applyAlignment="1">
      <alignment vertical="top"/>
    </xf>
    <xf numFmtId="186" fontId="2" fillId="0" borderId="8" xfId="0" applyNumberFormat="1" applyFont="1" applyFill="1" applyBorder="1" applyAlignment="1">
      <alignment vertical="top"/>
    </xf>
    <xf numFmtId="186" fontId="2" fillId="0" borderId="5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188" fontId="2" fillId="0" borderId="8" xfId="0" applyNumberFormat="1" applyFont="1" applyFill="1" applyBorder="1" applyAlignment="1">
      <alignment vertical="top"/>
    </xf>
    <xf numFmtId="0" fontId="2" fillId="0" borderId="4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186" fontId="2" fillId="2" borderId="54" xfId="0" applyNumberFormat="1" applyFont="1" applyFill="1" applyBorder="1" applyAlignment="1">
      <alignment/>
    </xf>
    <xf numFmtId="186" fontId="2" fillId="2" borderId="55" xfId="0" applyNumberFormat="1" applyFont="1" applyFill="1" applyBorder="1" applyAlignment="1">
      <alignment/>
    </xf>
    <xf numFmtId="186" fontId="2" fillId="2" borderId="56" xfId="0" applyNumberFormat="1" applyFont="1" applyFill="1" applyBorder="1" applyAlignment="1">
      <alignment/>
    </xf>
    <xf numFmtId="186" fontId="2" fillId="3" borderId="57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38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186" fontId="2" fillId="2" borderId="4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/>
    </xf>
    <xf numFmtId="186" fontId="2" fillId="2" borderId="5" xfId="0" applyNumberFormat="1" applyFont="1" applyFill="1" applyBorder="1" applyAlignment="1">
      <alignment/>
    </xf>
    <xf numFmtId="186" fontId="2" fillId="2" borderId="12" xfId="0" applyNumberFormat="1" applyFont="1" applyFill="1" applyBorder="1" applyAlignment="1">
      <alignment/>
    </xf>
    <xf numFmtId="186" fontId="2" fillId="3" borderId="11" xfId="0" applyNumberFormat="1" applyFont="1" applyFill="1" applyBorder="1" applyAlignment="1">
      <alignment/>
    </xf>
    <xf numFmtId="186" fontId="2" fillId="3" borderId="32" xfId="0" applyNumberFormat="1" applyFont="1" applyFill="1" applyBorder="1" applyAlignment="1">
      <alignment/>
    </xf>
    <xf numFmtId="188" fontId="2" fillId="2" borderId="58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188" fontId="2" fillId="2" borderId="59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2" borderId="12" xfId="0" applyNumberFormat="1" applyFont="1" applyFill="1" applyBorder="1" applyAlignment="1">
      <alignment/>
    </xf>
    <xf numFmtId="188" fontId="2" fillId="3" borderId="39" xfId="0" applyNumberFormat="1" applyFont="1" applyFill="1" applyBorder="1" applyAlignment="1">
      <alignment/>
    </xf>
    <xf numFmtId="188" fontId="2" fillId="3" borderId="32" xfId="0" applyNumberFormat="1" applyFont="1" applyFill="1" applyBorder="1" applyAlignment="1">
      <alignment/>
    </xf>
    <xf numFmtId="188" fontId="2" fillId="3" borderId="60" xfId="0" applyNumberFormat="1" applyFont="1" applyFill="1" applyBorder="1" applyAlignment="1">
      <alignment/>
    </xf>
    <xf numFmtId="188" fontId="2" fillId="2" borderId="10" xfId="0" applyNumberFormat="1" applyFont="1" applyFill="1" applyBorder="1" applyAlignment="1">
      <alignment/>
    </xf>
    <xf numFmtId="188" fontId="2" fillId="2" borderId="22" xfId="0" applyNumberFormat="1" applyFont="1" applyFill="1" applyBorder="1" applyAlignment="1">
      <alignment/>
    </xf>
    <xf numFmtId="188" fontId="2" fillId="2" borderId="24" xfId="0" applyNumberFormat="1" applyFont="1" applyFill="1" applyBorder="1" applyAlignment="1">
      <alignment/>
    </xf>
    <xf numFmtId="188" fontId="2" fillId="2" borderId="26" xfId="0" applyNumberFormat="1" applyFont="1" applyFill="1" applyBorder="1" applyAlignment="1">
      <alignment/>
    </xf>
    <xf numFmtId="188" fontId="2" fillId="2" borderId="51" xfId="0" applyNumberFormat="1" applyFont="1" applyFill="1" applyBorder="1" applyAlignment="1">
      <alignment/>
    </xf>
    <xf numFmtId="188" fontId="2" fillId="5" borderId="60" xfId="0" applyNumberFormat="1" applyFont="1" applyFill="1" applyBorder="1" applyAlignment="1">
      <alignment/>
    </xf>
    <xf numFmtId="188" fontId="2" fillId="2" borderId="6" xfId="0" applyNumberFormat="1" applyFont="1" applyFill="1" applyBorder="1" applyAlignment="1">
      <alignment/>
    </xf>
    <xf numFmtId="188" fontId="2" fillId="2" borderId="61" xfId="0" applyNumberFormat="1" applyFont="1" applyFill="1" applyBorder="1" applyAlignment="1">
      <alignment/>
    </xf>
    <xf numFmtId="188" fontId="2" fillId="2" borderId="40" xfId="0" applyNumberFormat="1" applyFont="1" applyFill="1" applyBorder="1" applyAlignment="1">
      <alignment/>
    </xf>
    <xf numFmtId="188" fontId="2" fillId="2" borderId="62" xfId="0" applyNumberFormat="1" applyFont="1" applyFill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0" borderId="4" xfId="0" applyNumberFormat="1" applyFont="1" applyFill="1" applyBorder="1" applyAlignment="1">
      <alignment/>
    </xf>
    <xf numFmtId="188" fontId="2" fillId="2" borderId="9" xfId="0" applyNumberFormat="1" applyFont="1" applyFill="1" applyBorder="1" applyAlignment="1">
      <alignment/>
    </xf>
    <xf numFmtId="188" fontId="2" fillId="2" borderId="21" xfId="0" applyNumberFormat="1" applyFont="1" applyFill="1" applyBorder="1" applyAlignment="1">
      <alignment/>
    </xf>
    <xf numFmtId="188" fontId="2" fillId="2" borderId="23" xfId="0" applyNumberFormat="1" applyFont="1" applyFill="1" applyBorder="1" applyAlignment="1">
      <alignment/>
    </xf>
    <xf numFmtId="188" fontId="2" fillId="2" borderId="25" xfId="0" applyNumberFormat="1" applyFont="1" applyFill="1" applyBorder="1" applyAlignment="1">
      <alignment/>
    </xf>
    <xf numFmtId="188" fontId="2" fillId="3" borderId="11" xfId="0" applyNumberFormat="1" applyFont="1" applyFill="1" applyBorder="1" applyAlignment="1">
      <alignment/>
    </xf>
    <xf numFmtId="0" fontId="4" fillId="2" borderId="5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/>
    </xf>
    <xf numFmtId="186" fontId="2" fillId="2" borderId="4" xfId="0" applyNumberFormat="1" applyFont="1" applyFill="1" applyBorder="1" applyAlignment="1">
      <alignment horizontal="center"/>
    </xf>
    <xf numFmtId="179" fontId="2" fillId="3" borderId="14" xfId="0" applyNumberFormat="1" applyFont="1" applyFill="1" applyBorder="1" applyAlignment="1">
      <alignment/>
    </xf>
    <xf numFmtId="0" fontId="2" fillId="2" borderId="58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186" fontId="2" fillId="2" borderId="63" xfId="0" applyNumberFormat="1" applyFont="1" applyFill="1" applyBorder="1" applyAlignment="1">
      <alignment horizontal="center" vertical="center" textRotation="255" wrapText="1"/>
    </xf>
    <xf numFmtId="186" fontId="2" fillId="2" borderId="62" xfId="0" applyNumberFormat="1" applyFont="1" applyFill="1" applyBorder="1" applyAlignment="1">
      <alignment horizontal="center" vertical="center" textRotation="255" wrapText="1"/>
    </xf>
    <xf numFmtId="186" fontId="2" fillId="2" borderId="40" xfId="0" applyNumberFormat="1" applyFont="1" applyFill="1" applyBorder="1" applyAlignment="1">
      <alignment horizontal="center" vertical="center" textRotation="255" wrapText="1"/>
    </xf>
    <xf numFmtId="186" fontId="2" fillId="2" borderId="64" xfId="0" applyNumberFormat="1" applyFont="1" applyFill="1" applyBorder="1" applyAlignment="1">
      <alignment horizontal="center" vertical="center" textRotation="255" shrinkToFit="1"/>
    </xf>
    <xf numFmtId="186" fontId="2" fillId="2" borderId="20" xfId="0" applyNumberFormat="1" applyFont="1" applyFill="1" applyBorder="1" applyAlignment="1">
      <alignment horizontal="center" vertical="center" textRotation="255" shrinkToFit="1"/>
    </xf>
    <xf numFmtId="186" fontId="2" fillId="2" borderId="17" xfId="0" applyNumberFormat="1" applyFont="1" applyFill="1" applyBorder="1" applyAlignment="1">
      <alignment horizontal="center" vertical="center" textRotation="255" shrinkToFi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67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2" borderId="68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36" xfId="0" applyFont="1" applyFill="1" applyBorder="1" applyAlignment="1">
      <alignment horizontal="center" vertical="center" textRotation="255" shrinkToFit="1"/>
    </xf>
    <xf numFmtId="0" fontId="2" fillId="2" borderId="7" xfId="0" applyFont="1" applyFill="1" applyBorder="1" applyAlignment="1">
      <alignment horizontal="center" vertical="center" textRotation="255" shrinkToFit="1"/>
    </xf>
    <xf numFmtId="0" fontId="2" fillId="0" borderId="64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86" fontId="2" fillId="2" borderId="64" xfId="0" applyNumberFormat="1" applyFont="1" applyFill="1" applyBorder="1" applyAlignment="1">
      <alignment horizontal="center" vertical="center" textRotation="255" wrapText="1"/>
    </xf>
    <xf numFmtId="186" fontId="0" fillId="0" borderId="20" xfId="0" applyNumberFormat="1" applyBorder="1" applyAlignment="1">
      <alignment horizontal="center" vertical="center" textRotation="255" wrapText="1"/>
    </xf>
    <xf numFmtId="186" fontId="0" fillId="0" borderId="17" xfId="0" applyNumberFormat="1" applyBorder="1" applyAlignment="1">
      <alignment horizontal="center" vertical="center" textRotation="255" wrapText="1"/>
    </xf>
    <xf numFmtId="186" fontId="2" fillId="2" borderId="68" xfId="0" applyNumberFormat="1" applyFont="1" applyFill="1" applyBorder="1" applyAlignment="1">
      <alignment horizontal="center" vertical="center" textRotation="255" wrapText="1"/>
    </xf>
    <xf numFmtId="186" fontId="2" fillId="2" borderId="18" xfId="0" applyNumberFormat="1" applyFont="1" applyFill="1" applyBorder="1" applyAlignment="1">
      <alignment horizontal="center" vertical="center" textRotation="255" wrapText="1"/>
    </xf>
    <xf numFmtId="186" fontId="2" fillId="2" borderId="15" xfId="0" applyNumberFormat="1" applyFont="1" applyFill="1" applyBorder="1" applyAlignment="1">
      <alignment horizontal="center" vertical="center" textRotation="255" wrapText="1"/>
    </xf>
    <xf numFmtId="0" fontId="2" fillId="0" borderId="68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" fillId="2" borderId="68" xfId="0" applyFont="1" applyFill="1" applyBorder="1" applyAlignment="1">
      <alignment horizontal="center" vertical="distributed" textRotation="255"/>
    </xf>
    <xf numFmtId="0" fontId="2" fillId="2" borderId="18" xfId="0" applyFont="1" applyFill="1" applyBorder="1" applyAlignment="1">
      <alignment horizontal="center" vertical="distributed" textRotation="255"/>
    </xf>
    <xf numFmtId="0" fontId="2" fillId="2" borderId="15" xfId="0" applyFont="1" applyFill="1" applyBorder="1" applyAlignment="1">
      <alignment horizontal="center" vertical="distributed" textRotation="255"/>
    </xf>
    <xf numFmtId="0" fontId="2" fillId="2" borderId="64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0" fillId="0" borderId="54" xfId="0" applyBorder="1" applyAlignment="1">
      <alignment/>
    </xf>
    <xf numFmtId="0" fontId="2" fillId="2" borderId="4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textRotation="255"/>
    </xf>
    <xf numFmtId="0" fontId="2" fillId="2" borderId="40" xfId="0" applyFont="1" applyFill="1" applyBorder="1" applyAlignment="1">
      <alignment textRotation="255"/>
    </xf>
    <xf numFmtId="0" fontId="2" fillId="2" borderId="2" xfId="0" applyFont="1" applyFill="1" applyBorder="1" applyAlignment="1">
      <alignment horizontal="center" textRotation="255" wrapText="1"/>
    </xf>
    <xf numFmtId="0" fontId="2" fillId="0" borderId="40" xfId="0" applyFont="1" applyBorder="1" applyAlignment="1">
      <alignment horizontal="center" textRotation="255"/>
    </xf>
    <xf numFmtId="0" fontId="2" fillId="0" borderId="2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62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2" borderId="66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textRotation="255"/>
    </xf>
    <xf numFmtId="0" fontId="2" fillId="0" borderId="6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40" xfId="0" applyFont="1" applyBorder="1" applyAlignment="1">
      <alignment/>
    </xf>
    <xf numFmtId="0" fontId="2" fillId="2" borderId="2" xfId="0" applyFont="1" applyFill="1" applyBorder="1" applyAlignment="1">
      <alignment horizontal="center" textRotation="255"/>
    </xf>
    <xf numFmtId="0" fontId="2" fillId="2" borderId="40" xfId="0" applyFont="1" applyFill="1" applyBorder="1" applyAlignment="1">
      <alignment horizontal="center" textRotation="255"/>
    </xf>
    <xf numFmtId="0" fontId="2" fillId="0" borderId="62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40" xfId="0" applyFont="1" applyBorder="1" applyAlignment="1">
      <alignment/>
    </xf>
    <xf numFmtId="0" fontId="2" fillId="0" borderId="8" xfId="0" applyFont="1" applyBorder="1" applyAlignment="1">
      <alignment horizontal="center" textRotation="255"/>
    </xf>
    <xf numFmtId="0" fontId="2" fillId="0" borderId="17" xfId="0" applyFont="1" applyBorder="1" applyAlignment="1">
      <alignment horizont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66" xfId="0" applyFont="1" applyFill="1" applyBorder="1" applyAlignment="1">
      <alignment vertical="center" wrapText="1"/>
    </xf>
    <xf numFmtId="0" fontId="4" fillId="2" borderId="65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0" fontId="4" fillId="2" borderId="66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8" xfId="0" applyFont="1" applyFill="1" applyBorder="1" applyAlignment="1">
      <alignment horizontal="left" vertical="center"/>
    </xf>
    <xf numFmtId="0" fontId="4" fillId="2" borderId="7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42" xfId="0" applyFont="1" applyFill="1" applyBorder="1" applyAlignment="1">
      <alignment vertical="center" textRotation="255"/>
    </xf>
    <xf numFmtId="0" fontId="4" fillId="2" borderId="41" xfId="0" applyFont="1" applyFill="1" applyBorder="1" applyAlignment="1">
      <alignment vertical="center" textRotation="255"/>
    </xf>
    <xf numFmtId="0" fontId="4" fillId="2" borderId="12" xfId="0" applyFont="1" applyFill="1" applyBorder="1" applyAlignment="1">
      <alignment vertical="center" textRotation="255" wrapText="1"/>
    </xf>
    <xf numFmtId="0" fontId="4" fillId="2" borderId="16" xfId="0" applyFont="1" applyFill="1" applyBorder="1" applyAlignment="1">
      <alignment vertical="center" textRotation="255" wrapText="1"/>
    </xf>
    <xf numFmtId="0" fontId="4" fillId="2" borderId="12" xfId="0" applyFont="1" applyFill="1" applyBorder="1" applyAlignment="1">
      <alignment vertical="center" textRotation="255"/>
    </xf>
    <xf numFmtId="0" fontId="4" fillId="2" borderId="16" xfId="0" applyFont="1" applyFill="1" applyBorder="1" applyAlignment="1">
      <alignment vertical="center" textRotation="255"/>
    </xf>
    <xf numFmtId="0" fontId="2" fillId="2" borderId="67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textRotation="255" shrinkToFit="1"/>
    </xf>
    <xf numFmtId="0" fontId="2" fillId="2" borderId="43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58" fontId="8" fillId="0" borderId="73" xfId="0" applyNumberFormat="1" applyFont="1" applyBorder="1" applyAlignment="1">
      <alignment horizontal="center" vertical="center"/>
    </xf>
    <xf numFmtId="58" fontId="8" fillId="0" borderId="74" xfId="0" applyNumberFormat="1" applyFont="1" applyBorder="1" applyAlignment="1">
      <alignment horizontal="center" vertical="center"/>
    </xf>
    <xf numFmtId="58" fontId="8" fillId="0" borderId="75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40" xfId="0" applyFont="1" applyFill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625" style="2" customWidth="1"/>
    <col min="4" max="4" width="9.875" style="2" customWidth="1"/>
    <col min="5" max="5" width="15.75390625" style="2" customWidth="1"/>
    <col min="6" max="6" width="3.625" style="2" customWidth="1"/>
    <col min="7" max="9" width="4.625" style="2" customWidth="1"/>
    <col min="10" max="10" width="28.375" style="2" customWidth="1"/>
    <col min="11" max="12" width="9.625" style="2" customWidth="1"/>
    <col min="13" max="13" width="5.625" style="2" customWidth="1"/>
    <col min="14" max="14" width="30.375" style="2" customWidth="1"/>
    <col min="15" max="15" width="20.00390625" style="2" customWidth="1"/>
    <col min="16" max="16" width="5.625" style="2" customWidth="1"/>
    <col min="23" max="16384" width="9.00390625" style="2" customWidth="1"/>
  </cols>
  <sheetData>
    <row r="1" ht="16.5" customHeight="1">
      <c r="A1" s="2" t="s">
        <v>18</v>
      </c>
    </row>
    <row r="2" ht="22.5" customHeight="1">
      <c r="A2" s="43" t="s">
        <v>22</v>
      </c>
    </row>
    <row r="3" ht="9.75" customHeight="1" thickBot="1"/>
    <row r="4" spans="1:16" s="1" customFormat="1" ht="31.5" customHeight="1">
      <c r="A4" s="243" t="s">
        <v>35</v>
      </c>
      <c r="B4" s="250" t="s">
        <v>143</v>
      </c>
      <c r="C4" s="245" t="s">
        <v>36</v>
      </c>
      <c r="D4" s="248" t="s">
        <v>21</v>
      </c>
      <c r="E4" s="253" t="s">
        <v>161</v>
      </c>
      <c r="F4" s="231" t="s">
        <v>33</v>
      </c>
      <c r="G4" s="256" t="s">
        <v>34</v>
      </c>
      <c r="H4" s="259" t="s">
        <v>162</v>
      </c>
      <c r="I4" s="234" t="s">
        <v>3</v>
      </c>
      <c r="J4" s="237" t="s">
        <v>25</v>
      </c>
      <c r="K4" s="237"/>
      <c r="L4" s="237"/>
      <c r="M4" s="238"/>
      <c r="N4" s="239" t="s">
        <v>50</v>
      </c>
      <c r="O4" s="237"/>
      <c r="P4" s="238"/>
    </row>
    <row r="5" spans="1:16" s="90" customFormat="1" ht="24" customHeight="1">
      <c r="A5" s="244"/>
      <c r="B5" s="251"/>
      <c r="C5" s="246"/>
      <c r="D5" s="249"/>
      <c r="E5" s="254"/>
      <c r="F5" s="232"/>
      <c r="G5" s="257"/>
      <c r="H5" s="260"/>
      <c r="I5" s="235"/>
      <c r="J5" s="229" t="s">
        <v>11</v>
      </c>
      <c r="K5" s="229"/>
      <c r="L5" s="230"/>
      <c r="M5" s="89" t="s">
        <v>12</v>
      </c>
      <c r="N5" s="240" t="s">
        <v>13</v>
      </c>
      <c r="O5" s="230"/>
      <c r="P5" s="89" t="s">
        <v>12</v>
      </c>
    </row>
    <row r="6" spans="1:16" s="1" customFormat="1" ht="43.5" customHeight="1">
      <c r="A6" s="244"/>
      <c r="B6" s="252"/>
      <c r="C6" s="247"/>
      <c r="D6" s="249"/>
      <c r="E6" s="255"/>
      <c r="F6" s="233"/>
      <c r="G6" s="258"/>
      <c r="H6" s="261"/>
      <c r="I6" s="236"/>
      <c r="J6" s="225" t="s">
        <v>30</v>
      </c>
      <c r="K6" s="91" t="s">
        <v>5</v>
      </c>
      <c r="L6" s="91" t="s">
        <v>6</v>
      </c>
      <c r="M6" s="92" t="s">
        <v>163</v>
      </c>
      <c r="N6" s="93" t="s">
        <v>31</v>
      </c>
      <c r="O6" s="94" t="s">
        <v>32</v>
      </c>
      <c r="P6" s="92" t="s">
        <v>163</v>
      </c>
    </row>
    <row r="7" spans="1:22" s="133" customFormat="1" ht="30" customHeight="1">
      <c r="A7" s="123">
        <v>36</v>
      </c>
      <c r="B7" s="124">
        <v>201</v>
      </c>
      <c r="C7" s="125" t="s">
        <v>53</v>
      </c>
      <c r="D7" s="126" t="s">
        <v>54</v>
      </c>
      <c r="E7" s="127" t="s">
        <v>55</v>
      </c>
      <c r="F7" s="128">
        <v>1</v>
      </c>
      <c r="G7" s="134">
        <v>1</v>
      </c>
      <c r="H7" s="135">
        <v>1</v>
      </c>
      <c r="I7" s="134">
        <v>0</v>
      </c>
      <c r="J7" s="125"/>
      <c r="K7" s="129"/>
      <c r="L7" s="129"/>
      <c r="M7" s="134">
        <v>2</v>
      </c>
      <c r="N7" s="130" t="s">
        <v>130</v>
      </c>
      <c r="O7" s="131" t="s">
        <v>126</v>
      </c>
      <c r="P7" s="147"/>
      <c r="Q7" s="132"/>
      <c r="R7" s="132"/>
      <c r="S7" s="132"/>
      <c r="T7" s="132"/>
      <c r="U7" s="132"/>
      <c r="V7" s="132"/>
    </row>
    <row r="8" spans="1:16" ht="14.25" customHeight="1">
      <c r="A8" s="12">
        <v>36</v>
      </c>
      <c r="B8" s="13">
        <v>202</v>
      </c>
      <c r="C8" s="110" t="s">
        <v>53</v>
      </c>
      <c r="D8" s="111" t="s">
        <v>60</v>
      </c>
      <c r="E8" s="112" t="s">
        <v>61</v>
      </c>
      <c r="F8" s="113">
        <v>1</v>
      </c>
      <c r="G8" s="136">
        <v>2</v>
      </c>
      <c r="H8" s="137">
        <v>1</v>
      </c>
      <c r="I8" s="136">
        <v>0</v>
      </c>
      <c r="J8" s="114"/>
      <c r="K8" s="115"/>
      <c r="L8" s="115"/>
      <c r="M8" s="136">
        <v>0</v>
      </c>
      <c r="N8" s="117" t="s">
        <v>62</v>
      </c>
      <c r="O8" s="116" t="s">
        <v>63</v>
      </c>
      <c r="P8" s="148"/>
    </row>
    <row r="9" spans="1:16" ht="14.25" customHeight="1">
      <c r="A9" s="12">
        <v>36</v>
      </c>
      <c r="B9" s="13">
        <v>203</v>
      </c>
      <c r="C9" s="110" t="s">
        <v>53</v>
      </c>
      <c r="D9" s="113" t="s">
        <v>64</v>
      </c>
      <c r="E9" s="110" t="s">
        <v>61</v>
      </c>
      <c r="F9" s="113">
        <v>1</v>
      </c>
      <c r="G9" s="136">
        <v>2</v>
      </c>
      <c r="H9" s="137">
        <v>0</v>
      </c>
      <c r="I9" s="136">
        <v>0</v>
      </c>
      <c r="J9" s="110"/>
      <c r="K9" s="118"/>
      <c r="L9" s="118"/>
      <c r="M9" s="136">
        <v>0</v>
      </c>
      <c r="N9" s="119" t="s">
        <v>116</v>
      </c>
      <c r="O9" s="118" t="s">
        <v>127</v>
      </c>
      <c r="P9" s="148"/>
    </row>
    <row r="10" spans="1:16" ht="14.25" customHeight="1">
      <c r="A10" s="12">
        <v>36</v>
      </c>
      <c r="B10" s="13">
        <v>204</v>
      </c>
      <c r="C10" s="110" t="s">
        <v>53</v>
      </c>
      <c r="D10" s="113" t="s">
        <v>65</v>
      </c>
      <c r="E10" s="110" t="s">
        <v>66</v>
      </c>
      <c r="F10" s="113">
        <v>1</v>
      </c>
      <c r="G10" s="136">
        <v>1</v>
      </c>
      <c r="H10" s="137">
        <v>1</v>
      </c>
      <c r="I10" s="136">
        <v>1</v>
      </c>
      <c r="J10" s="114" t="s">
        <v>67</v>
      </c>
      <c r="K10" s="226">
        <v>38982</v>
      </c>
      <c r="L10" s="226">
        <v>38982</v>
      </c>
      <c r="M10" s="136"/>
      <c r="N10" s="110"/>
      <c r="O10" s="118"/>
      <c r="P10" s="148">
        <v>1</v>
      </c>
    </row>
    <row r="11" spans="1:16" ht="14.25" customHeight="1">
      <c r="A11" s="12">
        <v>36</v>
      </c>
      <c r="B11" s="13">
        <v>205</v>
      </c>
      <c r="C11" s="110" t="s">
        <v>53</v>
      </c>
      <c r="D11" s="113" t="s">
        <v>72</v>
      </c>
      <c r="E11" s="110" t="s">
        <v>73</v>
      </c>
      <c r="F11" s="113">
        <v>1</v>
      </c>
      <c r="G11" s="136">
        <v>2</v>
      </c>
      <c r="H11" s="137">
        <v>0</v>
      </c>
      <c r="I11" s="136">
        <v>1</v>
      </c>
      <c r="J11" s="110" t="s">
        <v>74</v>
      </c>
      <c r="K11" s="226">
        <v>39169</v>
      </c>
      <c r="L11" s="226">
        <v>39173</v>
      </c>
      <c r="M11" s="136"/>
      <c r="N11" s="110" t="s">
        <v>75</v>
      </c>
      <c r="O11" s="118" t="s">
        <v>128</v>
      </c>
      <c r="P11" s="148"/>
    </row>
    <row r="12" spans="1:16" ht="14.25" customHeight="1">
      <c r="A12" s="12">
        <v>36</v>
      </c>
      <c r="B12" s="13">
        <v>206</v>
      </c>
      <c r="C12" s="110" t="s">
        <v>53</v>
      </c>
      <c r="D12" s="113" t="s">
        <v>114</v>
      </c>
      <c r="E12" s="110" t="s">
        <v>115</v>
      </c>
      <c r="F12" s="113">
        <v>1</v>
      </c>
      <c r="G12" s="136">
        <v>2</v>
      </c>
      <c r="H12" s="137">
        <v>0</v>
      </c>
      <c r="I12" s="136">
        <v>0</v>
      </c>
      <c r="J12" s="110"/>
      <c r="K12" s="226"/>
      <c r="L12" s="226"/>
      <c r="M12" s="136">
        <v>1</v>
      </c>
      <c r="N12" s="110"/>
      <c r="O12" s="118"/>
      <c r="P12" s="148">
        <v>1</v>
      </c>
    </row>
    <row r="13" spans="1:16" ht="14.25" customHeight="1">
      <c r="A13" s="12">
        <v>36</v>
      </c>
      <c r="B13" s="13">
        <v>207</v>
      </c>
      <c r="C13" s="110" t="s">
        <v>53</v>
      </c>
      <c r="D13" s="113" t="s">
        <v>77</v>
      </c>
      <c r="E13" s="110" t="s">
        <v>78</v>
      </c>
      <c r="F13" s="113">
        <v>1</v>
      </c>
      <c r="G13" s="136">
        <v>2</v>
      </c>
      <c r="H13" s="137">
        <v>0</v>
      </c>
      <c r="I13" s="136">
        <v>0</v>
      </c>
      <c r="J13" s="110"/>
      <c r="K13" s="118"/>
      <c r="L13" s="118"/>
      <c r="M13" s="136">
        <v>0</v>
      </c>
      <c r="N13" s="110"/>
      <c r="O13" s="118"/>
      <c r="P13" s="148">
        <v>1</v>
      </c>
    </row>
    <row r="14" spans="1:22" s="133" customFormat="1" ht="27.75" customHeight="1">
      <c r="A14" s="123">
        <v>36</v>
      </c>
      <c r="B14" s="124">
        <v>208</v>
      </c>
      <c r="C14" s="125" t="s">
        <v>53</v>
      </c>
      <c r="D14" s="128" t="s">
        <v>79</v>
      </c>
      <c r="E14" s="127" t="s">
        <v>80</v>
      </c>
      <c r="F14" s="128">
        <v>1</v>
      </c>
      <c r="G14" s="134">
        <v>2</v>
      </c>
      <c r="H14" s="135">
        <v>0</v>
      </c>
      <c r="I14" s="134">
        <v>0</v>
      </c>
      <c r="J14" s="125"/>
      <c r="K14" s="145"/>
      <c r="L14" s="145"/>
      <c r="M14" s="134">
        <v>0</v>
      </c>
      <c r="N14" s="125"/>
      <c r="O14" s="145"/>
      <c r="P14" s="147">
        <v>1</v>
      </c>
      <c r="Q14" s="132"/>
      <c r="R14" s="132"/>
      <c r="S14" s="132"/>
      <c r="T14" s="132"/>
      <c r="U14" s="132"/>
      <c r="V14" s="132"/>
    </row>
    <row r="15" spans="1:16" ht="14.25" customHeight="1">
      <c r="A15" s="12">
        <v>36</v>
      </c>
      <c r="B15" s="13">
        <v>301</v>
      </c>
      <c r="C15" s="110" t="s">
        <v>53</v>
      </c>
      <c r="D15" s="113" t="s">
        <v>82</v>
      </c>
      <c r="E15" s="110" t="s">
        <v>83</v>
      </c>
      <c r="F15" s="113">
        <v>1</v>
      </c>
      <c r="G15" s="136">
        <v>2</v>
      </c>
      <c r="H15" s="137">
        <v>0</v>
      </c>
      <c r="I15" s="136">
        <v>0</v>
      </c>
      <c r="J15" s="110"/>
      <c r="K15" s="118"/>
      <c r="L15" s="118"/>
      <c r="M15" s="136">
        <v>0</v>
      </c>
      <c r="N15" s="110" t="s">
        <v>84</v>
      </c>
      <c r="O15" s="118" t="s">
        <v>129</v>
      </c>
      <c r="P15" s="148"/>
    </row>
    <row r="16" spans="1:16" ht="14.25" customHeight="1">
      <c r="A16" s="12">
        <v>36</v>
      </c>
      <c r="B16" s="13">
        <v>302</v>
      </c>
      <c r="C16" s="110" t="s">
        <v>53</v>
      </c>
      <c r="D16" s="113" t="s">
        <v>107</v>
      </c>
      <c r="E16" s="110" t="s">
        <v>83</v>
      </c>
      <c r="F16" s="113">
        <v>1</v>
      </c>
      <c r="G16" s="136">
        <v>2</v>
      </c>
      <c r="H16" s="137">
        <v>0</v>
      </c>
      <c r="I16" s="136">
        <v>0</v>
      </c>
      <c r="J16" s="110"/>
      <c r="K16" s="118"/>
      <c r="L16" s="118"/>
      <c r="M16" s="136">
        <v>0</v>
      </c>
      <c r="N16" s="110"/>
      <c r="O16" s="118"/>
      <c r="P16" s="148">
        <v>0</v>
      </c>
    </row>
    <row r="17" spans="1:16" ht="14.25" customHeight="1">
      <c r="A17" s="12">
        <v>36</v>
      </c>
      <c r="B17" s="13">
        <v>321</v>
      </c>
      <c r="C17" s="110" t="s">
        <v>53</v>
      </c>
      <c r="D17" s="113" t="s">
        <v>110</v>
      </c>
      <c r="E17" s="110" t="s">
        <v>111</v>
      </c>
      <c r="F17" s="113">
        <v>2</v>
      </c>
      <c r="G17" s="136">
        <v>2</v>
      </c>
      <c r="H17" s="137">
        <v>0</v>
      </c>
      <c r="I17" s="136">
        <v>0</v>
      </c>
      <c r="J17" s="110"/>
      <c r="K17" s="118"/>
      <c r="L17" s="118"/>
      <c r="M17" s="136">
        <v>0</v>
      </c>
      <c r="N17" s="110"/>
      <c r="O17" s="118"/>
      <c r="P17" s="148">
        <v>0</v>
      </c>
    </row>
    <row r="18" spans="1:16" ht="14.25" customHeight="1">
      <c r="A18" s="12">
        <v>36</v>
      </c>
      <c r="B18" s="13">
        <v>341</v>
      </c>
      <c r="C18" s="110" t="s">
        <v>53</v>
      </c>
      <c r="D18" s="113" t="s">
        <v>104</v>
      </c>
      <c r="E18" s="110" t="s">
        <v>106</v>
      </c>
      <c r="F18" s="113">
        <v>2</v>
      </c>
      <c r="G18" s="136">
        <v>2</v>
      </c>
      <c r="H18" s="137">
        <v>0</v>
      </c>
      <c r="I18" s="136">
        <v>0</v>
      </c>
      <c r="J18" s="110"/>
      <c r="K18" s="118"/>
      <c r="L18" s="118"/>
      <c r="M18" s="136">
        <v>0</v>
      </c>
      <c r="N18" s="110"/>
      <c r="O18" s="118"/>
      <c r="P18" s="148">
        <v>0</v>
      </c>
    </row>
    <row r="19" spans="1:16" ht="14.25" customHeight="1">
      <c r="A19" s="123">
        <v>36</v>
      </c>
      <c r="B19" s="124">
        <v>342</v>
      </c>
      <c r="C19" s="125" t="s">
        <v>53</v>
      </c>
      <c r="D19" s="128" t="s">
        <v>112</v>
      </c>
      <c r="E19" s="127" t="s">
        <v>113</v>
      </c>
      <c r="F19" s="128">
        <v>2</v>
      </c>
      <c r="G19" s="134">
        <v>2</v>
      </c>
      <c r="H19" s="135">
        <v>0</v>
      </c>
      <c r="I19" s="134">
        <v>0</v>
      </c>
      <c r="J19" s="125"/>
      <c r="K19" s="145"/>
      <c r="L19" s="145"/>
      <c r="M19" s="134">
        <v>0</v>
      </c>
      <c r="N19" s="125"/>
      <c r="O19" s="145"/>
      <c r="P19" s="147">
        <v>0</v>
      </c>
    </row>
    <row r="20" spans="1:16" ht="14.25" customHeight="1">
      <c r="A20" s="12">
        <v>36</v>
      </c>
      <c r="B20" s="13">
        <v>368</v>
      </c>
      <c r="C20" s="110" t="s">
        <v>53</v>
      </c>
      <c r="D20" s="113" t="s">
        <v>85</v>
      </c>
      <c r="E20" s="110" t="s">
        <v>78</v>
      </c>
      <c r="F20" s="113">
        <v>1</v>
      </c>
      <c r="G20" s="136">
        <v>2</v>
      </c>
      <c r="H20" s="137">
        <v>0</v>
      </c>
      <c r="I20" s="136">
        <v>0</v>
      </c>
      <c r="J20" s="110"/>
      <c r="K20" s="118"/>
      <c r="L20" s="118"/>
      <c r="M20" s="136">
        <v>0</v>
      </c>
      <c r="N20" s="110"/>
      <c r="O20" s="118"/>
      <c r="P20" s="148">
        <v>0</v>
      </c>
    </row>
    <row r="21" spans="1:16" ht="14.25" customHeight="1">
      <c r="A21" s="12">
        <v>36</v>
      </c>
      <c r="B21" s="13">
        <v>387</v>
      </c>
      <c r="C21" s="110" t="s">
        <v>53</v>
      </c>
      <c r="D21" s="113" t="s">
        <v>89</v>
      </c>
      <c r="E21" s="110" t="s">
        <v>90</v>
      </c>
      <c r="F21" s="113">
        <v>1</v>
      </c>
      <c r="G21" s="136">
        <v>2</v>
      </c>
      <c r="H21" s="137">
        <v>0</v>
      </c>
      <c r="I21" s="136">
        <v>0</v>
      </c>
      <c r="J21" s="110"/>
      <c r="K21" s="118"/>
      <c r="L21" s="118"/>
      <c r="M21" s="136">
        <v>2</v>
      </c>
      <c r="N21" s="110"/>
      <c r="O21" s="118"/>
      <c r="P21" s="148">
        <v>0</v>
      </c>
    </row>
    <row r="22" spans="1:16" ht="14.25" customHeight="1">
      <c r="A22" s="12">
        <v>36</v>
      </c>
      <c r="B22" s="13">
        <v>383</v>
      </c>
      <c r="C22" s="110" t="s">
        <v>53</v>
      </c>
      <c r="D22" s="113" t="s">
        <v>86</v>
      </c>
      <c r="E22" s="110" t="s">
        <v>87</v>
      </c>
      <c r="F22" s="113">
        <v>2</v>
      </c>
      <c r="G22" s="136">
        <v>2</v>
      </c>
      <c r="H22" s="137">
        <v>0</v>
      </c>
      <c r="I22" s="136">
        <v>0</v>
      </c>
      <c r="J22" s="110"/>
      <c r="K22" s="118"/>
      <c r="L22" s="118"/>
      <c r="M22" s="136">
        <v>0</v>
      </c>
      <c r="N22" s="110"/>
      <c r="O22" s="118"/>
      <c r="P22" s="148">
        <v>0</v>
      </c>
    </row>
    <row r="23" spans="1:16" ht="14.25" customHeight="1">
      <c r="A23" s="14">
        <v>36</v>
      </c>
      <c r="B23" s="15">
        <v>388</v>
      </c>
      <c r="C23" s="110" t="s">
        <v>53</v>
      </c>
      <c r="D23" s="120" t="s">
        <v>93</v>
      </c>
      <c r="E23" s="121" t="s">
        <v>94</v>
      </c>
      <c r="F23" s="120">
        <v>1</v>
      </c>
      <c r="G23" s="138">
        <v>2</v>
      </c>
      <c r="H23" s="139">
        <v>0</v>
      </c>
      <c r="I23" s="138">
        <v>0</v>
      </c>
      <c r="J23" s="121"/>
      <c r="K23" s="122"/>
      <c r="L23" s="122"/>
      <c r="M23" s="138">
        <v>0</v>
      </c>
      <c r="N23" s="121"/>
      <c r="O23" s="122"/>
      <c r="P23" s="149">
        <v>0</v>
      </c>
    </row>
    <row r="24" spans="1:16" ht="14.25" customHeight="1">
      <c r="A24" s="14">
        <v>36</v>
      </c>
      <c r="B24" s="15">
        <v>401</v>
      </c>
      <c r="C24" s="110" t="s">
        <v>53</v>
      </c>
      <c r="D24" s="120" t="s">
        <v>109</v>
      </c>
      <c r="E24" s="121" t="s">
        <v>78</v>
      </c>
      <c r="F24" s="120">
        <v>1</v>
      </c>
      <c r="G24" s="138">
        <v>2</v>
      </c>
      <c r="H24" s="139">
        <v>0</v>
      </c>
      <c r="I24" s="138">
        <v>0</v>
      </c>
      <c r="J24" s="121"/>
      <c r="K24" s="122"/>
      <c r="L24" s="122"/>
      <c r="M24" s="138">
        <v>0</v>
      </c>
      <c r="N24" s="121"/>
      <c r="O24" s="122"/>
      <c r="P24" s="149">
        <v>0</v>
      </c>
    </row>
    <row r="25" spans="1:16" ht="14.25" customHeight="1">
      <c r="A25" s="14">
        <v>36</v>
      </c>
      <c r="B25" s="15">
        <v>402</v>
      </c>
      <c r="C25" s="110" t="s">
        <v>53</v>
      </c>
      <c r="D25" s="120" t="s">
        <v>101</v>
      </c>
      <c r="E25" s="121" t="s">
        <v>78</v>
      </c>
      <c r="F25" s="120">
        <v>1</v>
      </c>
      <c r="G25" s="138">
        <v>2</v>
      </c>
      <c r="H25" s="139">
        <v>0</v>
      </c>
      <c r="I25" s="138">
        <v>0</v>
      </c>
      <c r="J25" s="121"/>
      <c r="K25" s="122"/>
      <c r="L25" s="122"/>
      <c r="M25" s="138">
        <v>3</v>
      </c>
      <c r="N25" s="121"/>
      <c r="O25" s="122"/>
      <c r="P25" s="149">
        <v>0</v>
      </c>
    </row>
    <row r="26" spans="1:16" ht="14.25" customHeight="1">
      <c r="A26" s="14">
        <v>36</v>
      </c>
      <c r="B26" s="15">
        <v>403</v>
      </c>
      <c r="C26" s="110" t="s">
        <v>53</v>
      </c>
      <c r="D26" s="120" t="s">
        <v>95</v>
      </c>
      <c r="E26" s="121" t="s">
        <v>96</v>
      </c>
      <c r="F26" s="120">
        <v>1</v>
      </c>
      <c r="G26" s="138">
        <v>2</v>
      </c>
      <c r="H26" s="139">
        <v>0</v>
      </c>
      <c r="I26" s="138">
        <v>0</v>
      </c>
      <c r="J26" s="121"/>
      <c r="K26" s="122"/>
      <c r="L26" s="122"/>
      <c r="M26" s="138">
        <v>0</v>
      </c>
      <c r="N26" s="121"/>
      <c r="O26" s="122"/>
      <c r="P26" s="149">
        <v>1</v>
      </c>
    </row>
    <row r="27" spans="1:22" s="133" customFormat="1" ht="14.25" customHeight="1">
      <c r="A27" s="151">
        <v>36</v>
      </c>
      <c r="B27" s="152">
        <v>404</v>
      </c>
      <c r="C27" s="125" t="s">
        <v>53</v>
      </c>
      <c r="D27" s="153" t="s">
        <v>97</v>
      </c>
      <c r="E27" s="150" t="s">
        <v>98</v>
      </c>
      <c r="F27" s="153">
        <v>1</v>
      </c>
      <c r="G27" s="154">
        <v>2</v>
      </c>
      <c r="H27" s="155">
        <v>0</v>
      </c>
      <c r="I27" s="154">
        <v>0</v>
      </c>
      <c r="J27" s="156"/>
      <c r="K27" s="157"/>
      <c r="L27" s="157"/>
      <c r="M27" s="154">
        <v>0</v>
      </c>
      <c r="N27" s="156"/>
      <c r="O27" s="157"/>
      <c r="P27" s="158">
        <v>1</v>
      </c>
      <c r="Q27" s="132"/>
      <c r="R27" s="132"/>
      <c r="S27" s="132"/>
      <c r="T27" s="132"/>
      <c r="U27" s="132"/>
      <c r="V27" s="132"/>
    </row>
    <row r="28" spans="1:16" ht="14.25" customHeight="1">
      <c r="A28" s="14">
        <v>36</v>
      </c>
      <c r="B28" s="15">
        <v>405</v>
      </c>
      <c r="C28" s="110" t="s">
        <v>53</v>
      </c>
      <c r="D28" s="111" t="s">
        <v>124</v>
      </c>
      <c r="E28" s="121" t="s">
        <v>125</v>
      </c>
      <c r="F28" s="120">
        <v>1</v>
      </c>
      <c r="G28" s="138">
        <v>2</v>
      </c>
      <c r="H28" s="139">
        <v>0</v>
      </c>
      <c r="I28" s="138">
        <v>0</v>
      </c>
      <c r="J28" s="121"/>
      <c r="K28" s="122"/>
      <c r="L28" s="122"/>
      <c r="M28" s="138">
        <v>2</v>
      </c>
      <c r="N28" s="121"/>
      <c r="O28" s="122"/>
      <c r="P28" s="149">
        <v>0</v>
      </c>
    </row>
    <row r="29" spans="1:16" ht="14.25" customHeight="1">
      <c r="A29" s="14">
        <v>36</v>
      </c>
      <c r="B29" s="15">
        <v>468</v>
      </c>
      <c r="C29" s="110" t="s">
        <v>53</v>
      </c>
      <c r="D29" s="120" t="s">
        <v>99</v>
      </c>
      <c r="E29" s="121" t="s">
        <v>100</v>
      </c>
      <c r="F29" s="120">
        <v>1</v>
      </c>
      <c r="G29" s="138">
        <v>2</v>
      </c>
      <c r="H29" s="139">
        <v>0</v>
      </c>
      <c r="I29" s="138">
        <v>0</v>
      </c>
      <c r="J29" s="121"/>
      <c r="K29" s="122"/>
      <c r="L29" s="122"/>
      <c r="M29" s="138">
        <v>0</v>
      </c>
      <c r="N29" s="121"/>
      <c r="O29" s="122"/>
      <c r="P29" s="149">
        <v>0</v>
      </c>
    </row>
    <row r="30" spans="1:16" ht="14.25" customHeight="1" thickBot="1">
      <c r="A30" s="14">
        <v>36</v>
      </c>
      <c r="B30" s="15">
        <v>489</v>
      </c>
      <c r="C30" s="9" t="s">
        <v>53</v>
      </c>
      <c r="D30" s="21" t="s">
        <v>102</v>
      </c>
      <c r="E30" s="10" t="s">
        <v>103</v>
      </c>
      <c r="F30" s="21">
        <v>1</v>
      </c>
      <c r="G30" s="140">
        <v>2</v>
      </c>
      <c r="H30" s="141">
        <v>0</v>
      </c>
      <c r="I30" s="140">
        <v>0</v>
      </c>
      <c r="J30" s="10"/>
      <c r="K30" s="7"/>
      <c r="L30" s="7"/>
      <c r="M30" s="140">
        <v>2</v>
      </c>
      <c r="N30" s="10"/>
      <c r="O30" s="7"/>
      <c r="P30" s="140">
        <v>1</v>
      </c>
    </row>
    <row r="31" spans="1:16" ht="16.5" customHeight="1" thickBot="1">
      <c r="A31" s="22"/>
      <c r="B31" s="23">
        <v>1000</v>
      </c>
      <c r="C31" s="241" t="s">
        <v>8</v>
      </c>
      <c r="D31" s="242"/>
      <c r="E31" s="16"/>
      <c r="F31" s="42"/>
      <c r="G31" s="142"/>
      <c r="H31" s="143">
        <f>SUM(H7:H30)</f>
        <v>3</v>
      </c>
      <c r="I31" s="144">
        <f>SUM(I7:I30)</f>
        <v>2</v>
      </c>
      <c r="J31" s="47">
        <f>COUNTA(J7:J30)</f>
        <v>2</v>
      </c>
      <c r="K31" s="45"/>
      <c r="L31" s="45"/>
      <c r="M31" s="146"/>
      <c r="N31" s="47">
        <f>COUNTA(N7:N30)</f>
        <v>5</v>
      </c>
      <c r="O31" s="45"/>
      <c r="P31" s="46"/>
    </row>
  </sheetData>
  <mergeCells count="14">
    <mergeCell ref="N4:P4"/>
    <mergeCell ref="N5:O5"/>
    <mergeCell ref="C31:D31"/>
    <mergeCell ref="A4:A6"/>
    <mergeCell ref="C4:C6"/>
    <mergeCell ref="D4:D6"/>
    <mergeCell ref="B4:B6"/>
    <mergeCell ref="E4:E6"/>
    <mergeCell ref="G4:G6"/>
    <mergeCell ref="H4:H6"/>
    <mergeCell ref="J5:L5"/>
    <mergeCell ref="F4:F6"/>
    <mergeCell ref="I4:I6"/>
    <mergeCell ref="J4:M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&amp;R（徳島県）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8.00390625" style="2" customWidth="1"/>
    <col min="4" max="4" width="10.00390625" style="2" customWidth="1"/>
    <col min="5" max="5" width="18.625" style="2" customWidth="1"/>
    <col min="6" max="6" width="10.75390625" style="2" customWidth="1"/>
    <col min="7" max="7" width="9.125" style="2" customWidth="1"/>
    <col min="8" max="8" width="26.375" style="2" customWidth="1"/>
    <col min="9" max="9" width="12.875" style="2" customWidth="1"/>
    <col min="10" max="10" width="20.75390625" style="2" customWidth="1"/>
    <col min="11" max="19" width="4.125" style="2" customWidth="1"/>
    <col min="20" max="20" width="6.875" style="2" customWidth="1"/>
    <col min="21" max="16384" width="9.00390625" style="2" customWidth="1"/>
  </cols>
  <sheetData>
    <row r="1" ht="12">
      <c r="A1" s="2" t="s">
        <v>19</v>
      </c>
    </row>
    <row r="2" ht="22.5" customHeight="1">
      <c r="A2" s="43" t="s">
        <v>43</v>
      </c>
    </row>
    <row r="3" ht="12.75" thickBot="1"/>
    <row r="4" spans="1:20" s="1" customFormat="1" ht="19.5" customHeight="1">
      <c r="A4" s="262" t="s">
        <v>35</v>
      </c>
      <c r="B4" s="250" t="s">
        <v>133</v>
      </c>
      <c r="C4" s="267" t="s">
        <v>134</v>
      </c>
      <c r="D4" s="270" t="s">
        <v>135</v>
      </c>
      <c r="E4" s="239" t="s">
        <v>47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8"/>
      <c r="T4" s="278" t="s">
        <v>23</v>
      </c>
    </row>
    <row r="5" spans="1:20" s="1" customFormat="1" ht="19.5" customHeight="1">
      <c r="A5" s="263"/>
      <c r="B5" s="265"/>
      <c r="C5" s="268"/>
      <c r="D5" s="271"/>
      <c r="E5" s="106"/>
      <c r="F5" s="102"/>
      <c r="G5" s="107"/>
      <c r="H5" s="107"/>
      <c r="I5" s="107"/>
      <c r="J5" s="107"/>
      <c r="K5" s="240" t="s">
        <v>136</v>
      </c>
      <c r="L5" s="229"/>
      <c r="M5" s="229"/>
      <c r="N5" s="229"/>
      <c r="O5" s="229"/>
      <c r="P5" s="229"/>
      <c r="Q5" s="229"/>
      <c r="R5" s="229"/>
      <c r="S5" s="284"/>
      <c r="T5" s="279"/>
    </row>
    <row r="6" spans="1:20" s="1" customFormat="1" ht="19.5" customHeight="1">
      <c r="A6" s="263"/>
      <c r="B6" s="265"/>
      <c r="C6" s="268"/>
      <c r="D6" s="271"/>
      <c r="E6" s="281" t="s">
        <v>137</v>
      </c>
      <c r="F6" s="95"/>
      <c r="G6" s="273" t="s">
        <v>41</v>
      </c>
      <c r="H6" s="273"/>
      <c r="I6" s="273"/>
      <c r="J6" s="274"/>
      <c r="K6" s="275" t="s">
        <v>48</v>
      </c>
      <c r="L6" s="276"/>
      <c r="M6" s="277"/>
      <c r="N6" s="274" t="s">
        <v>49</v>
      </c>
      <c r="O6" s="276"/>
      <c r="P6" s="277"/>
      <c r="Q6" s="274" t="s">
        <v>138</v>
      </c>
      <c r="R6" s="276"/>
      <c r="S6" s="283"/>
      <c r="T6" s="279"/>
    </row>
    <row r="7" spans="1:20" ht="49.5" customHeight="1">
      <c r="A7" s="264"/>
      <c r="B7" s="266"/>
      <c r="C7" s="269"/>
      <c r="D7" s="272"/>
      <c r="E7" s="282"/>
      <c r="F7" s="100" t="s">
        <v>37</v>
      </c>
      <c r="G7" s="101" t="s">
        <v>38</v>
      </c>
      <c r="H7" s="101" t="s">
        <v>40</v>
      </c>
      <c r="I7" s="101" t="s">
        <v>39</v>
      </c>
      <c r="J7" s="103" t="s">
        <v>139</v>
      </c>
      <c r="K7" s="159" t="s">
        <v>140</v>
      </c>
      <c r="L7" s="160" t="s">
        <v>141</v>
      </c>
      <c r="M7" s="161" t="s">
        <v>42</v>
      </c>
      <c r="N7" s="162" t="s">
        <v>140</v>
      </c>
      <c r="O7" s="160" t="s">
        <v>141</v>
      </c>
      <c r="P7" s="163" t="s">
        <v>42</v>
      </c>
      <c r="Q7" s="161" t="s">
        <v>140</v>
      </c>
      <c r="R7" s="160" t="s">
        <v>141</v>
      </c>
      <c r="S7" s="161" t="s">
        <v>42</v>
      </c>
      <c r="T7" s="280"/>
    </row>
    <row r="8" spans="1:20" ht="27" customHeight="1">
      <c r="A8" s="123">
        <v>36</v>
      </c>
      <c r="B8" s="124">
        <v>201</v>
      </c>
      <c r="C8" s="180" t="s">
        <v>53</v>
      </c>
      <c r="D8" s="181" t="s">
        <v>54</v>
      </c>
      <c r="E8" s="182" t="s">
        <v>55</v>
      </c>
      <c r="F8" s="183"/>
      <c r="G8" s="183" t="s">
        <v>56</v>
      </c>
      <c r="H8" s="184" t="s">
        <v>142</v>
      </c>
      <c r="I8" s="183" t="s">
        <v>57</v>
      </c>
      <c r="J8" s="185" t="s">
        <v>58</v>
      </c>
      <c r="K8" s="177" t="s">
        <v>131</v>
      </c>
      <c r="L8" s="178"/>
      <c r="M8" s="178"/>
      <c r="N8" s="178" t="s">
        <v>132</v>
      </c>
      <c r="O8" s="178"/>
      <c r="P8" s="178"/>
      <c r="Q8" s="178"/>
      <c r="R8" s="178"/>
      <c r="S8" s="179"/>
      <c r="T8" s="173">
        <v>0</v>
      </c>
    </row>
    <row r="9" spans="1:20" ht="14.25" customHeight="1">
      <c r="A9" s="12">
        <v>36</v>
      </c>
      <c r="B9" s="13">
        <v>202</v>
      </c>
      <c r="C9" s="9" t="s">
        <v>53</v>
      </c>
      <c r="D9" s="20" t="s">
        <v>60</v>
      </c>
      <c r="E9" s="85"/>
      <c r="F9" s="5"/>
      <c r="G9" s="5"/>
      <c r="H9" s="5"/>
      <c r="I9" s="5"/>
      <c r="J9" s="20"/>
      <c r="K9" s="177"/>
      <c r="L9" s="178"/>
      <c r="M9" s="178"/>
      <c r="N9" s="178"/>
      <c r="O9" s="178"/>
      <c r="P9" s="178"/>
      <c r="Q9" s="178"/>
      <c r="R9" s="178"/>
      <c r="S9" s="179"/>
      <c r="T9" s="173">
        <v>0</v>
      </c>
    </row>
    <row r="10" spans="1:20" ht="14.25" customHeight="1">
      <c r="A10" s="12">
        <v>36</v>
      </c>
      <c r="B10" s="13">
        <v>203</v>
      </c>
      <c r="C10" s="9" t="s">
        <v>53</v>
      </c>
      <c r="D10" s="20" t="s">
        <v>64</v>
      </c>
      <c r="E10" s="85"/>
      <c r="F10" s="5"/>
      <c r="G10" s="5"/>
      <c r="H10" s="5"/>
      <c r="I10" s="5"/>
      <c r="J10" s="20"/>
      <c r="K10" s="177"/>
      <c r="L10" s="178"/>
      <c r="M10" s="178"/>
      <c r="N10" s="178"/>
      <c r="O10" s="178"/>
      <c r="P10" s="178"/>
      <c r="Q10" s="178"/>
      <c r="R10" s="178"/>
      <c r="S10" s="179"/>
      <c r="T10" s="174">
        <v>0</v>
      </c>
    </row>
    <row r="11" spans="1:20" ht="14.25" customHeight="1">
      <c r="A11" s="12">
        <v>36</v>
      </c>
      <c r="B11" s="13">
        <v>204</v>
      </c>
      <c r="C11" s="9" t="s">
        <v>53</v>
      </c>
      <c r="D11" s="20" t="s">
        <v>65</v>
      </c>
      <c r="E11" s="85" t="s">
        <v>68</v>
      </c>
      <c r="F11" s="5"/>
      <c r="G11" s="5" t="s">
        <v>69</v>
      </c>
      <c r="H11" s="5" t="s">
        <v>70</v>
      </c>
      <c r="I11" s="5" t="s">
        <v>71</v>
      </c>
      <c r="J11" s="20"/>
      <c r="K11" s="177"/>
      <c r="L11" s="178"/>
      <c r="M11" s="178"/>
      <c r="N11" s="178" t="s">
        <v>117</v>
      </c>
      <c r="O11" s="178"/>
      <c r="P11" s="178"/>
      <c r="Q11" s="178"/>
      <c r="R11" s="178"/>
      <c r="S11" s="179"/>
      <c r="T11" s="174">
        <v>1</v>
      </c>
    </row>
    <row r="12" spans="1:20" ht="14.25" customHeight="1">
      <c r="A12" s="12">
        <v>36</v>
      </c>
      <c r="B12" s="13">
        <v>205</v>
      </c>
      <c r="C12" s="9" t="s">
        <v>53</v>
      </c>
      <c r="D12" s="20" t="s">
        <v>72</v>
      </c>
      <c r="E12" s="85"/>
      <c r="F12" s="5"/>
      <c r="G12" s="5"/>
      <c r="H12" s="5"/>
      <c r="I12" s="5"/>
      <c r="J12" s="20"/>
      <c r="K12" s="177"/>
      <c r="L12" s="178"/>
      <c r="M12" s="178"/>
      <c r="N12" s="178"/>
      <c r="O12" s="178"/>
      <c r="P12" s="178"/>
      <c r="Q12" s="178"/>
      <c r="R12" s="178"/>
      <c r="S12" s="179"/>
      <c r="T12" s="174">
        <v>0</v>
      </c>
    </row>
    <row r="13" spans="1:20" ht="14.25" customHeight="1">
      <c r="A13" s="12">
        <v>36</v>
      </c>
      <c r="B13" s="13">
        <v>206</v>
      </c>
      <c r="C13" s="9" t="s">
        <v>53</v>
      </c>
      <c r="D13" s="20" t="s">
        <v>114</v>
      </c>
      <c r="E13" s="85"/>
      <c r="F13" s="5"/>
      <c r="G13" s="5"/>
      <c r="H13" s="5"/>
      <c r="I13" s="5"/>
      <c r="J13" s="20"/>
      <c r="K13" s="177"/>
      <c r="L13" s="178"/>
      <c r="M13" s="178"/>
      <c r="N13" s="178"/>
      <c r="O13" s="178"/>
      <c r="P13" s="178"/>
      <c r="Q13" s="178"/>
      <c r="R13" s="178"/>
      <c r="S13" s="179"/>
      <c r="T13" s="174">
        <v>0</v>
      </c>
    </row>
    <row r="14" spans="1:20" ht="14.25" customHeight="1">
      <c r="A14" s="12">
        <v>36</v>
      </c>
      <c r="B14" s="13">
        <v>207</v>
      </c>
      <c r="C14" s="9" t="s">
        <v>53</v>
      </c>
      <c r="D14" s="20" t="s">
        <v>77</v>
      </c>
      <c r="E14" s="85"/>
      <c r="F14" s="5"/>
      <c r="G14" s="5"/>
      <c r="H14" s="5"/>
      <c r="I14" s="5"/>
      <c r="J14" s="20"/>
      <c r="K14" s="177"/>
      <c r="L14" s="178"/>
      <c r="M14" s="178"/>
      <c r="N14" s="178"/>
      <c r="O14" s="178"/>
      <c r="P14" s="178"/>
      <c r="Q14" s="178"/>
      <c r="R14" s="178"/>
      <c r="S14" s="179"/>
      <c r="T14" s="174">
        <v>0</v>
      </c>
    </row>
    <row r="15" spans="1:20" ht="14.25" customHeight="1">
      <c r="A15" s="12">
        <v>36</v>
      </c>
      <c r="B15" s="13">
        <v>208</v>
      </c>
      <c r="C15" s="9" t="s">
        <v>53</v>
      </c>
      <c r="D15" s="20" t="s">
        <v>81</v>
      </c>
      <c r="E15" s="85"/>
      <c r="F15" s="5"/>
      <c r="G15" s="5"/>
      <c r="H15" s="5"/>
      <c r="I15" s="5"/>
      <c r="J15" s="20"/>
      <c r="K15" s="177"/>
      <c r="L15" s="178"/>
      <c r="M15" s="178"/>
      <c r="N15" s="178"/>
      <c r="O15" s="178"/>
      <c r="P15" s="178"/>
      <c r="Q15" s="178"/>
      <c r="R15" s="178"/>
      <c r="S15" s="179"/>
      <c r="T15" s="174">
        <v>0</v>
      </c>
    </row>
    <row r="16" spans="1:20" ht="14.25" customHeight="1">
      <c r="A16" s="12">
        <v>36</v>
      </c>
      <c r="B16" s="13">
        <v>301</v>
      </c>
      <c r="C16" s="9" t="s">
        <v>53</v>
      </c>
      <c r="D16" s="20" t="s">
        <v>82</v>
      </c>
      <c r="E16" s="85"/>
      <c r="F16" s="5"/>
      <c r="G16" s="5"/>
      <c r="H16" s="5"/>
      <c r="I16" s="5"/>
      <c r="J16" s="20"/>
      <c r="K16" s="177"/>
      <c r="L16" s="178"/>
      <c r="M16" s="178"/>
      <c r="N16" s="178"/>
      <c r="O16" s="178"/>
      <c r="P16" s="178"/>
      <c r="Q16" s="178"/>
      <c r="R16" s="178"/>
      <c r="S16" s="179"/>
      <c r="T16" s="174">
        <v>0</v>
      </c>
    </row>
    <row r="17" spans="1:20" ht="14.25" customHeight="1">
      <c r="A17" s="12">
        <v>36</v>
      </c>
      <c r="B17" s="13">
        <v>302</v>
      </c>
      <c r="C17" s="9" t="s">
        <v>53</v>
      </c>
      <c r="D17" s="20" t="s">
        <v>107</v>
      </c>
      <c r="E17" s="85"/>
      <c r="F17" s="5"/>
      <c r="G17" s="5"/>
      <c r="H17" s="5"/>
      <c r="I17" s="5"/>
      <c r="J17" s="20"/>
      <c r="K17" s="177"/>
      <c r="L17" s="178"/>
      <c r="M17" s="178"/>
      <c r="N17" s="178"/>
      <c r="O17" s="178"/>
      <c r="P17" s="178"/>
      <c r="Q17" s="178"/>
      <c r="R17" s="178"/>
      <c r="S17" s="179"/>
      <c r="T17" s="174">
        <v>0</v>
      </c>
    </row>
    <row r="18" spans="1:20" ht="14.25" customHeight="1">
      <c r="A18" s="12">
        <v>36</v>
      </c>
      <c r="B18" s="13">
        <v>321</v>
      </c>
      <c r="C18" s="9" t="s">
        <v>53</v>
      </c>
      <c r="D18" s="20" t="s">
        <v>110</v>
      </c>
      <c r="E18" s="85"/>
      <c r="F18" s="5"/>
      <c r="G18" s="5"/>
      <c r="H18" s="5"/>
      <c r="I18" s="5"/>
      <c r="J18" s="20"/>
      <c r="K18" s="177"/>
      <c r="L18" s="178"/>
      <c r="M18" s="178"/>
      <c r="N18" s="178"/>
      <c r="O18" s="178"/>
      <c r="P18" s="178"/>
      <c r="Q18" s="178"/>
      <c r="R18" s="178"/>
      <c r="S18" s="179"/>
      <c r="T18" s="174">
        <v>1</v>
      </c>
    </row>
    <row r="19" spans="1:20" ht="14.25" customHeight="1">
      <c r="A19" s="12">
        <v>36</v>
      </c>
      <c r="B19" s="13">
        <v>341</v>
      </c>
      <c r="C19" s="9" t="s">
        <v>53</v>
      </c>
      <c r="D19" s="20" t="s">
        <v>105</v>
      </c>
      <c r="E19" s="85"/>
      <c r="F19" s="5"/>
      <c r="G19" s="5"/>
      <c r="H19" s="5"/>
      <c r="I19" s="5"/>
      <c r="J19" s="20"/>
      <c r="K19" s="177"/>
      <c r="L19" s="178"/>
      <c r="M19" s="178"/>
      <c r="N19" s="178"/>
      <c r="O19" s="178"/>
      <c r="P19" s="178"/>
      <c r="Q19" s="178"/>
      <c r="R19" s="178"/>
      <c r="S19" s="179"/>
      <c r="T19" s="174">
        <v>0</v>
      </c>
    </row>
    <row r="20" spans="1:20" ht="14.25" customHeight="1">
      <c r="A20" s="12">
        <v>36</v>
      </c>
      <c r="B20" s="13">
        <v>342</v>
      </c>
      <c r="C20" s="9" t="s">
        <v>53</v>
      </c>
      <c r="D20" s="20" t="s">
        <v>112</v>
      </c>
      <c r="E20" s="85"/>
      <c r="F20" s="5"/>
      <c r="G20" s="5"/>
      <c r="H20" s="5"/>
      <c r="I20" s="5"/>
      <c r="J20" s="20"/>
      <c r="K20" s="177"/>
      <c r="L20" s="178"/>
      <c r="M20" s="178"/>
      <c r="N20" s="178"/>
      <c r="O20" s="178"/>
      <c r="P20" s="178"/>
      <c r="Q20" s="178"/>
      <c r="R20" s="178"/>
      <c r="S20" s="179"/>
      <c r="T20" s="174">
        <v>0</v>
      </c>
    </row>
    <row r="21" spans="1:20" ht="14.25" customHeight="1">
      <c r="A21" s="12">
        <v>36</v>
      </c>
      <c r="B21" s="13">
        <v>368</v>
      </c>
      <c r="C21" s="9" t="s">
        <v>53</v>
      </c>
      <c r="D21" s="20" t="s">
        <v>85</v>
      </c>
      <c r="E21" s="85"/>
      <c r="F21" s="5"/>
      <c r="G21" s="5"/>
      <c r="H21" s="5"/>
      <c r="I21" s="5"/>
      <c r="J21" s="20"/>
      <c r="K21" s="177"/>
      <c r="L21" s="178"/>
      <c r="M21" s="178"/>
      <c r="N21" s="178"/>
      <c r="O21" s="178"/>
      <c r="P21" s="178"/>
      <c r="Q21" s="178"/>
      <c r="R21" s="178"/>
      <c r="S21" s="179"/>
      <c r="T21" s="174">
        <v>0</v>
      </c>
    </row>
    <row r="22" spans="1:20" ht="24.75" customHeight="1">
      <c r="A22" s="123">
        <v>36</v>
      </c>
      <c r="B22" s="124">
        <v>387</v>
      </c>
      <c r="C22" s="180" t="s">
        <v>53</v>
      </c>
      <c r="D22" s="186" t="s">
        <v>89</v>
      </c>
      <c r="E22" s="182" t="s">
        <v>91</v>
      </c>
      <c r="F22" s="183"/>
      <c r="G22" s="183" t="s">
        <v>92</v>
      </c>
      <c r="H22" s="184" t="s">
        <v>164</v>
      </c>
      <c r="I22" s="183"/>
      <c r="J22" s="186"/>
      <c r="K22" s="177"/>
      <c r="L22" s="178"/>
      <c r="M22" s="178"/>
      <c r="N22" s="178"/>
      <c r="O22" s="178"/>
      <c r="P22" s="178"/>
      <c r="Q22" s="178" t="s">
        <v>117</v>
      </c>
      <c r="R22" s="178"/>
      <c r="S22" s="179" t="s">
        <v>117</v>
      </c>
      <c r="T22" s="174">
        <v>0</v>
      </c>
    </row>
    <row r="23" spans="1:20" ht="14.25" customHeight="1">
      <c r="A23" s="12">
        <v>36</v>
      </c>
      <c r="B23" s="13">
        <v>383</v>
      </c>
      <c r="C23" s="9" t="s">
        <v>53</v>
      </c>
      <c r="D23" s="20" t="s">
        <v>88</v>
      </c>
      <c r="E23" s="85"/>
      <c r="F23" s="5"/>
      <c r="G23" s="5"/>
      <c r="H23" s="5"/>
      <c r="I23" s="5"/>
      <c r="J23" s="20"/>
      <c r="K23" s="164"/>
      <c r="L23" s="165"/>
      <c r="M23" s="165"/>
      <c r="N23" s="165"/>
      <c r="O23" s="165"/>
      <c r="P23" s="165"/>
      <c r="Q23" s="165"/>
      <c r="R23" s="165"/>
      <c r="S23" s="166"/>
      <c r="T23" s="174">
        <v>0</v>
      </c>
    </row>
    <row r="24" spans="1:20" ht="14.25" customHeight="1">
      <c r="A24" s="12">
        <v>36</v>
      </c>
      <c r="B24" s="15">
        <v>388</v>
      </c>
      <c r="C24" s="9" t="s">
        <v>53</v>
      </c>
      <c r="D24" s="20" t="s">
        <v>93</v>
      </c>
      <c r="E24" s="85"/>
      <c r="F24" s="5"/>
      <c r="G24" s="5"/>
      <c r="H24" s="5"/>
      <c r="I24" s="5"/>
      <c r="J24" s="20"/>
      <c r="K24" s="164"/>
      <c r="L24" s="165"/>
      <c r="M24" s="165"/>
      <c r="N24" s="165"/>
      <c r="O24" s="165"/>
      <c r="P24" s="165"/>
      <c r="Q24" s="165"/>
      <c r="R24" s="165"/>
      <c r="S24" s="166"/>
      <c r="T24" s="174">
        <v>0</v>
      </c>
    </row>
    <row r="25" spans="1:20" ht="14.25" customHeight="1">
      <c r="A25" s="12">
        <v>36</v>
      </c>
      <c r="B25" s="15">
        <v>401</v>
      </c>
      <c r="C25" s="9" t="s">
        <v>53</v>
      </c>
      <c r="D25" s="20" t="s">
        <v>108</v>
      </c>
      <c r="E25" s="85"/>
      <c r="F25" s="5"/>
      <c r="G25" s="5"/>
      <c r="H25" s="5"/>
      <c r="I25" s="5"/>
      <c r="J25" s="20"/>
      <c r="K25" s="164"/>
      <c r="L25" s="165"/>
      <c r="M25" s="165"/>
      <c r="N25" s="165"/>
      <c r="O25" s="165"/>
      <c r="P25" s="165"/>
      <c r="Q25" s="165"/>
      <c r="R25" s="165"/>
      <c r="S25" s="166"/>
      <c r="T25" s="174">
        <v>1</v>
      </c>
    </row>
    <row r="26" spans="1:20" ht="14.25" customHeight="1">
      <c r="A26" s="12">
        <v>36</v>
      </c>
      <c r="B26" s="15">
        <v>402</v>
      </c>
      <c r="C26" s="9" t="s">
        <v>53</v>
      </c>
      <c r="D26" s="20" t="s">
        <v>101</v>
      </c>
      <c r="E26" s="85"/>
      <c r="F26" s="5"/>
      <c r="G26" s="5"/>
      <c r="H26" s="5"/>
      <c r="I26" s="5"/>
      <c r="J26" s="20"/>
      <c r="K26" s="164"/>
      <c r="L26" s="165"/>
      <c r="M26" s="165"/>
      <c r="N26" s="165"/>
      <c r="O26" s="165"/>
      <c r="P26" s="165"/>
      <c r="Q26" s="165"/>
      <c r="R26" s="165"/>
      <c r="S26" s="166"/>
      <c r="T26" s="174">
        <v>0</v>
      </c>
    </row>
    <row r="27" spans="1:20" ht="14.25" customHeight="1">
      <c r="A27" s="12">
        <v>36</v>
      </c>
      <c r="B27" s="15">
        <v>403</v>
      </c>
      <c r="C27" s="9" t="s">
        <v>53</v>
      </c>
      <c r="D27" s="20" t="s">
        <v>95</v>
      </c>
      <c r="E27" s="85"/>
      <c r="F27" s="5"/>
      <c r="G27" s="5"/>
      <c r="H27" s="5"/>
      <c r="I27" s="5"/>
      <c r="J27" s="20"/>
      <c r="K27" s="164"/>
      <c r="L27" s="165"/>
      <c r="M27" s="165"/>
      <c r="N27" s="165"/>
      <c r="O27" s="165"/>
      <c r="P27" s="165"/>
      <c r="Q27" s="165"/>
      <c r="R27" s="165"/>
      <c r="S27" s="166"/>
      <c r="T27" s="174">
        <v>0</v>
      </c>
    </row>
    <row r="28" spans="1:20" ht="14.25" customHeight="1">
      <c r="A28" s="12">
        <v>36</v>
      </c>
      <c r="B28" s="15">
        <v>404</v>
      </c>
      <c r="C28" s="9" t="s">
        <v>53</v>
      </c>
      <c r="D28" s="20" t="s">
        <v>97</v>
      </c>
      <c r="E28" s="85"/>
      <c r="F28" s="5"/>
      <c r="G28" s="5"/>
      <c r="H28" s="5"/>
      <c r="I28" s="5"/>
      <c r="J28" s="20"/>
      <c r="K28" s="164"/>
      <c r="L28" s="165"/>
      <c r="M28" s="165"/>
      <c r="N28" s="165"/>
      <c r="O28" s="165"/>
      <c r="P28" s="165"/>
      <c r="Q28" s="165"/>
      <c r="R28" s="165"/>
      <c r="S28" s="166"/>
      <c r="T28" s="174">
        <v>0</v>
      </c>
    </row>
    <row r="29" spans="1:20" ht="14.25" customHeight="1">
      <c r="A29" s="12">
        <v>36</v>
      </c>
      <c r="B29" s="15">
        <v>405</v>
      </c>
      <c r="C29" s="9" t="s">
        <v>53</v>
      </c>
      <c r="D29" s="18" t="s">
        <v>124</v>
      </c>
      <c r="E29" s="85"/>
      <c r="F29" s="5"/>
      <c r="G29" s="5"/>
      <c r="H29" s="5"/>
      <c r="I29" s="5"/>
      <c r="J29" s="20"/>
      <c r="K29" s="164"/>
      <c r="L29" s="165"/>
      <c r="M29" s="165"/>
      <c r="N29" s="165"/>
      <c r="O29" s="165"/>
      <c r="P29" s="165"/>
      <c r="Q29" s="165"/>
      <c r="R29" s="165"/>
      <c r="S29" s="166"/>
      <c r="T29" s="174">
        <v>0</v>
      </c>
    </row>
    <row r="30" spans="1:20" ht="14.25" customHeight="1">
      <c r="A30" s="12">
        <v>36</v>
      </c>
      <c r="B30" s="15">
        <v>468</v>
      </c>
      <c r="C30" s="9" t="s">
        <v>53</v>
      </c>
      <c r="D30" s="21" t="s">
        <v>99</v>
      </c>
      <c r="E30" s="96"/>
      <c r="F30" s="7"/>
      <c r="G30" s="7"/>
      <c r="H30" s="7"/>
      <c r="I30" s="7"/>
      <c r="J30" s="21"/>
      <c r="K30" s="167"/>
      <c r="L30" s="168"/>
      <c r="M30" s="168"/>
      <c r="N30" s="168"/>
      <c r="O30" s="168"/>
      <c r="P30" s="168"/>
      <c r="Q30" s="168"/>
      <c r="R30" s="168"/>
      <c r="S30" s="169"/>
      <c r="T30" s="175">
        <v>0</v>
      </c>
    </row>
    <row r="31" spans="1:20" ht="14.25" customHeight="1" thickBot="1">
      <c r="A31" s="14">
        <v>36</v>
      </c>
      <c r="B31" s="15">
        <v>489</v>
      </c>
      <c r="C31" s="9" t="s">
        <v>53</v>
      </c>
      <c r="D31" s="21" t="s">
        <v>102</v>
      </c>
      <c r="E31" s="96"/>
      <c r="F31" s="99"/>
      <c r="G31" s="99"/>
      <c r="H31" s="99"/>
      <c r="I31" s="99"/>
      <c r="J31" s="104"/>
      <c r="K31" s="170"/>
      <c r="L31" s="171"/>
      <c r="M31" s="171"/>
      <c r="N31" s="171"/>
      <c r="O31" s="171"/>
      <c r="P31" s="171"/>
      <c r="Q31" s="171"/>
      <c r="R31" s="171"/>
      <c r="S31" s="172"/>
      <c r="T31" s="175">
        <v>1</v>
      </c>
    </row>
    <row r="32" spans="1:20" ht="16.5" customHeight="1" thickBot="1">
      <c r="A32" s="22"/>
      <c r="B32" s="23">
        <v>1000</v>
      </c>
      <c r="C32" s="241" t="s">
        <v>8</v>
      </c>
      <c r="D32" s="241"/>
      <c r="E32" s="97">
        <f>COUNTA(E8:E31)</f>
        <v>3</v>
      </c>
      <c r="F32" s="98"/>
      <c r="G32" s="98"/>
      <c r="H32" s="98"/>
      <c r="I32" s="98"/>
      <c r="J32" s="105"/>
      <c r="K32" s="97"/>
      <c r="L32" s="54"/>
      <c r="M32" s="54"/>
      <c r="N32" s="54"/>
      <c r="O32" s="54"/>
      <c r="P32" s="54"/>
      <c r="Q32" s="54"/>
      <c r="R32" s="54"/>
      <c r="S32" s="86"/>
      <c r="T32" s="176">
        <f>SUM(T8:T31)</f>
        <v>4</v>
      </c>
    </row>
  </sheetData>
  <mergeCells count="13">
    <mergeCell ref="G6:J6"/>
    <mergeCell ref="K6:M6"/>
    <mergeCell ref="C32:D32"/>
    <mergeCell ref="T4:T7"/>
    <mergeCell ref="E6:E7"/>
    <mergeCell ref="N6:P6"/>
    <mergeCell ref="Q6:S6"/>
    <mergeCell ref="K5:S5"/>
    <mergeCell ref="E4:S4"/>
    <mergeCell ref="A4:A7"/>
    <mergeCell ref="B4:B7"/>
    <mergeCell ref="C4:C7"/>
    <mergeCell ref="D4:D7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&amp;R（徳島県）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8.00390625" style="2" customWidth="1"/>
    <col min="4" max="4" width="11.00390625" style="2" customWidth="1"/>
    <col min="5" max="5" width="9.25390625" style="2" customWidth="1"/>
    <col min="6" max="6" width="32.875" style="2" customWidth="1"/>
    <col min="7" max="8" width="4.875" style="2" customWidth="1"/>
    <col min="9" max="15" width="5.875" style="2" customWidth="1"/>
    <col min="16" max="16" width="6.375" style="2" customWidth="1"/>
    <col min="17" max="17" width="7.25390625" style="2" customWidth="1"/>
    <col min="18" max="18" width="6.75390625" style="2" customWidth="1"/>
    <col min="19" max="19" width="7.125" style="2" customWidth="1"/>
    <col min="20" max="16384" width="9.00390625" style="2" customWidth="1"/>
  </cols>
  <sheetData>
    <row r="1" ht="12">
      <c r="A1" s="2" t="s">
        <v>28</v>
      </c>
    </row>
    <row r="2" spans="1:5" ht="22.5" customHeight="1">
      <c r="A2" s="43" t="s">
        <v>52</v>
      </c>
      <c r="E2" s="71"/>
    </row>
    <row r="3" ht="12.75" thickBot="1"/>
    <row r="4" spans="1:19" s="1" customFormat="1" ht="19.5" customHeight="1">
      <c r="A4" s="243" t="s">
        <v>35</v>
      </c>
      <c r="B4" s="250" t="s">
        <v>143</v>
      </c>
      <c r="C4" s="245" t="s">
        <v>36</v>
      </c>
      <c r="D4" s="248" t="s">
        <v>21</v>
      </c>
      <c r="E4" s="293" t="s">
        <v>44</v>
      </c>
      <c r="F4" s="294"/>
      <c r="G4" s="294"/>
      <c r="H4" s="108"/>
      <c r="I4" s="296" t="s">
        <v>51</v>
      </c>
      <c r="J4" s="294"/>
      <c r="K4" s="294"/>
      <c r="L4" s="294"/>
      <c r="M4" s="294"/>
      <c r="N4" s="294"/>
      <c r="O4" s="294"/>
      <c r="P4" s="294"/>
      <c r="Q4" s="294"/>
      <c r="R4" s="294"/>
      <c r="S4" s="297"/>
    </row>
    <row r="5" spans="1:19" s="1" customFormat="1" ht="19.5" customHeight="1">
      <c r="A5" s="244"/>
      <c r="B5" s="251"/>
      <c r="C5" s="246"/>
      <c r="D5" s="249"/>
      <c r="E5" s="312" t="s">
        <v>144</v>
      </c>
      <c r="F5" s="273" t="s">
        <v>145</v>
      </c>
      <c r="G5" s="295" t="s">
        <v>9</v>
      </c>
      <c r="H5" s="310" t="s">
        <v>10</v>
      </c>
      <c r="I5" s="306" t="s">
        <v>146</v>
      </c>
      <c r="J5" s="308" t="s">
        <v>147</v>
      </c>
      <c r="K5" s="289" t="s">
        <v>148</v>
      </c>
      <c r="L5" s="298" t="s">
        <v>149</v>
      </c>
      <c r="M5" s="287" t="s">
        <v>150</v>
      </c>
      <c r="N5" s="300" t="s">
        <v>151</v>
      </c>
      <c r="O5" s="289" t="s">
        <v>152</v>
      </c>
      <c r="P5" s="291" t="s">
        <v>149</v>
      </c>
      <c r="Q5" s="285" t="s">
        <v>29</v>
      </c>
      <c r="R5" s="302" t="s">
        <v>153</v>
      </c>
      <c r="S5" s="304" t="s">
        <v>149</v>
      </c>
    </row>
    <row r="6" spans="1:19" ht="49.5" customHeight="1">
      <c r="A6" s="244"/>
      <c r="B6" s="252"/>
      <c r="C6" s="247"/>
      <c r="D6" s="249"/>
      <c r="E6" s="313"/>
      <c r="F6" s="273"/>
      <c r="G6" s="288"/>
      <c r="H6" s="311"/>
      <c r="I6" s="307"/>
      <c r="J6" s="309"/>
      <c r="K6" s="290"/>
      <c r="L6" s="299"/>
      <c r="M6" s="288"/>
      <c r="N6" s="301"/>
      <c r="O6" s="290"/>
      <c r="P6" s="292"/>
      <c r="Q6" s="286"/>
      <c r="R6" s="303"/>
      <c r="S6" s="305"/>
    </row>
    <row r="7" spans="1:19" ht="14.25" customHeight="1">
      <c r="A7" s="12">
        <v>36</v>
      </c>
      <c r="B7" s="13">
        <v>201</v>
      </c>
      <c r="C7" s="9" t="s">
        <v>53</v>
      </c>
      <c r="D7" s="18" t="s">
        <v>54</v>
      </c>
      <c r="E7" s="44"/>
      <c r="F7" s="5"/>
      <c r="G7" s="72"/>
      <c r="H7" s="73"/>
      <c r="I7" s="187">
        <v>1</v>
      </c>
      <c r="J7" s="188">
        <v>2</v>
      </c>
      <c r="K7" s="188">
        <v>0</v>
      </c>
      <c r="L7" s="77">
        <f aca="true" t="shared" si="0" ref="L7:L31">IF(J7=""," ",ROUND(K7/J7*100,1))</f>
        <v>0</v>
      </c>
      <c r="M7" s="193"/>
      <c r="N7" s="194"/>
      <c r="O7" s="195"/>
      <c r="P7" s="77" t="str">
        <f>IF(O7=""," ",ROUND(O7/N7*100,1))</f>
        <v> </v>
      </c>
      <c r="Q7" s="193">
        <v>1105</v>
      </c>
      <c r="R7" s="195">
        <v>130</v>
      </c>
      <c r="S7" s="48">
        <f aca="true" t="shared" si="1" ref="S7:S30">IF(Q7=""," ",ROUND(R7/Q7*100,1))</f>
        <v>11.8</v>
      </c>
    </row>
    <row r="8" spans="1:19" ht="14.25" customHeight="1">
      <c r="A8" s="12">
        <v>36</v>
      </c>
      <c r="B8" s="13">
        <v>202</v>
      </c>
      <c r="C8" s="9" t="s">
        <v>53</v>
      </c>
      <c r="D8" s="20" t="s">
        <v>60</v>
      </c>
      <c r="E8" s="44"/>
      <c r="F8" s="5"/>
      <c r="G8" s="72"/>
      <c r="H8" s="73"/>
      <c r="I8" s="187">
        <v>1</v>
      </c>
      <c r="J8" s="188">
        <v>1</v>
      </c>
      <c r="K8" s="188">
        <v>0</v>
      </c>
      <c r="L8" s="77">
        <f t="shared" si="0"/>
        <v>0</v>
      </c>
      <c r="M8" s="193"/>
      <c r="N8" s="194"/>
      <c r="O8" s="195"/>
      <c r="P8" s="77" t="str">
        <f aca="true" t="shared" si="2" ref="P8:P30">IF(O8=""," ",ROUND(O8/N8*100,1))</f>
        <v> </v>
      </c>
      <c r="Q8" s="193">
        <v>14</v>
      </c>
      <c r="R8" s="195">
        <v>0</v>
      </c>
      <c r="S8" s="48">
        <f t="shared" si="1"/>
        <v>0</v>
      </c>
    </row>
    <row r="9" spans="1:19" ht="14.25" customHeight="1">
      <c r="A9" s="12">
        <v>36</v>
      </c>
      <c r="B9" s="13">
        <v>203</v>
      </c>
      <c r="C9" s="9" t="s">
        <v>53</v>
      </c>
      <c r="D9" s="20" t="s">
        <v>64</v>
      </c>
      <c r="E9" s="9"/>
      <c r="F9" s="3"/>
      <c r="G9" s="3"/>
      <c r="H9" s="13"/>
      <c r="I9" s="187">
        <v>1</v>
      </c>
      <c r="J9" s="188">
        <v>1</v>
      </c>
      <c r="K9" s="188">
        <v>0</v>
      </c>
      <c r="L9" s="77">
        <f t="shared" si="0"/>
        <v>0</v>
      </c>
      <c r="M9" s="193"/>
      <c r="N9" s="194"/>
      <c r="O9" s="195"/>
      <c r="P9" s="77" t="str">
        <f t="shared" si="2"/>
        <v> </v>
      </c>
      <c r="Q9" s="193" t="s">
        <v>121</v>
      </c>
      <c r="R9" s="195"/>
      <c r="S9" s="48"/>
    </row>
    <row r="10" spans="1:19" ht="14.25" customHeight="1">
      <c r="A10" s="12">
        <v>36</v>
      </c>
      <c r="B10" s="13">
        <v>204</v>
      </c>
      <c r="C10" s="9" t="s">
        <v>53</v>
      </c>
      <c r="D10" s="20" t="s">
        <v>65</v>
      </c>
      <c r="E10" s="9"/>
      <c r="F10" s="3"/>
      <c r="G10" s="3"/>
      <c r="H10" s="13"/>
      <c r="I10" s="187">
        <v>1</v>
      </c>
      <c r="J10" s="188">
        <v>1</v>
      </c>
      <c r="K10" s="188">
        <v>0</v>
      </c>
      <c r="L10" s="77">
        <f t="shared" si="0"/>
        <v>0</v>
      </c>
      <c r="M10" s="193"/>
      <c r="N10" s="194"/>
      <c r="O10" s="195"/>
      <c r="P10" s="77" t="str">
        <f t="shared" si="2"/>
        <v> </v>
      </c>
      <c r="Q10" s="193" t="s">
        <v>121</v>
      </c>
      <c r="R10" s="195"/>
      <c r="S10" s="48"/>
    </row>
    <row r="11" spans="1:19" ht="14.25" customHeight="1">
      <c r="A11" s="12">
        <v>36</v>
      </c>
      <c r="B11" s="13">
        <v>205</v>
      </c>
      <c r="C11" s="9" t="s">
        <v>53</v>
      </c>
      <c r="D11" s="20" t="s">
        <v>72</v>
      </c>
      <c r="E11" s="9"/>
      <c r="F11" s="3"/>
      <c r="G11" s="3"/>
      <c r="H11" s="13"/>
      <c r="I11" s="187">
        <v>1</v>
      </c>
      <c r="J11" s="188">
        <v>2</v>
      </c>
      <c r="K11" s="188">
        <v>0</v>
      </c>
      <c r="L11" s="77">
        <f t="shared" si="0"/>
        <v>0</v>
      </c>
      <c r="M11" s="193"/>
      <c r="N11" s="194"/>
      <c r="O11" s="195"/>
      <c r="P11" s="77" t="str">
        <f t="shared" si="2"/>
        <v> </v>
      </c>
      <c r="Q11" s="193">
        <v>377</v>
      </c>
      <c r="R11" s="195">
        <v>27</v>
      </c>
      <c r="S11" s="48">
        <f t="shared" si="1"/>
        <v>7.2</v>
      </c>
    </row>
    <row r="12" spans="1:19" ht="14.25" customHeight="1">
      <c r="A12" s="12">
        <v>36</v>
      </c>
      <c r="B12" s="13">
        <v>206</v>
      </c>
      <c r="C12" s="9" t="s">
        <v>53</v>
      </c>
      <c r="D12" s="20" t="s">
        <v>114</v>
      </c>
      <c r="E12" s="9"/>
      <c r="F12" s="3"/>
      <c r="G12" s="3"/>
      <c r="H12" s="13"/>
      <c r="I12" s="187">
        <v>1</v>
      </c>
      <c r="J12" s="188">
        <v>1</v>
      </c>
      <c r="K12" s="188">
        <v>0</v>
      </c>
      <c r="L12" s="77">
        <f t="shared" si="0"/>
        <v>0</v>
      </c>
      <c r="M12" s="193"/>
      <c r="N12" s="194"/>
      <c r="O12" s="195"/>
      <c r="P12" s="77" t="str">
        <f t="shared" si="2"/>
        <v> </v>
      </c>
      <c r="Q12" s="193">
        <v>389</v>
      </c>
      <c r="R12" s="195">
        <v>28</v>
      </c>
      <c r="S12" s="48">
        <f t="shared" si="1"/>
        <v>7.2</v>
      </c>
    </row>
    <row r="13" spans="1:19" ht="14.25" customHeight="1">
      <c r="A13" s="12">
        <v>36</v>
      </c>
      <c r="B13" s="13">
        <v>207</v>
      </c>
      <c r="C13" s="9" t="s">
        <v>53</v>
      </c>
      <c r="D13" s="20" t="s">
        <v>77</v>
      </c>
      <c r="E13" s="9"/>
      <c r="F13" s="3"/>
      <c r="G13" s="3"/>
      <c r="H13" s="13"/>
      <c r="I13" s="187">
        <v>1</v>
      </c>
      <c r="J13" s="188">
        <v>1</v>
      </c>
      <c r="K13" s="188">
        <v>0</v>
      </c>
      <c r="L13" s="77">
        <f t="shared" si="0"/>
        <v>0</v>
      </c>
      <c r="M13" s="193"/>
      <c r="N13" s="194"/>
      <c r="O13" s="195"/>
      <c r="P13" s="77" t="str">
        <f t="shared" si="2"/>
        <v> </v>
      </c>
      <c r="Q13" s="193">
        <v>335</v>
      </c>
      <c r="R13" s="195">
        <v>25</v>
      </c>
      <c r="S13" s="48">
        <f t="shared" si="1"/>
        <v>7.5</v>
      </c>
    </row>
    <row r="14" spans="1:19" ht="14.25" customHeight="1">
      <c r="A14" s="12">
        <v>36</v>
      </c>
      <c r="B14" s="13">
        <v>208</v>
      </c>
      <c r="C14" s="9" t="s">
        <v>53</v>
      </c>
      <c r="D14" s="20" t="s">
        <v>79</v>
      </c>
      <c r="E14" s="9"/>
      <c r="F14" s="3"/>
      <c r="G14" s="3"/>
      <c r="H14" s="13"/>
      <c r="I14" s="187">
        <v>1</v>
      </c>
      <c r="J14" s="188">
        <v>1</v>
      </c>
      <c r="K14" s="188">
        <v>0</v>
      </c>
      <c r="L14" s="77">
        <f t="shared" si="0"/>
        <v>0</v>
      </c>
      <c r="M14" s="193"/>
      <c r="N14" s="194"/>
      <c r="O14" s="195"/>
      <c r="P14" s="77" t="str">
        <f t="shared" si="2"/>
        <v> </v>
      </c>
      <c r="Q14" s="193">
        <v>475</v>
      </c>
      <c r="R14" s="195">
        <v>35</v>
      </c>
      <c r="S14" s="48">
        <f t="shared" si="1"/>
        <v>7.4</v>
      </c>
    </row>
    <row r="15" spans="1:19" ht="14.25" customHeight="1">
      <c r="A15" s="12">
        <v>36</v>
      </c>
      <c r="B15" s="13">
        <v>301</v>
      </c>
      <c r="C15" s="9" t="s">
        <v>53</v>
      </c>
      <c r="D15" s="20" t="s">
        <v>82</v>
      </c>
      <c r="E15" s="9"/>
      <c r="F15" s="3"/>
      <c r="G15" s="3"/>
      <c r="H15" s="13"/>
      <c r="I15" s="187"/>
      <c r="J15" s="188"/>
      <c r="K15" s="188"/>
      <c r="L15" s="77" t="str">
        <f t="shared" si="0"/>
        <v> </v>
      </c>
      <c r="M15" s="193">
        <v>1</v>
      </c>
      <c r="N15" s="194">
        <v>1</v>
      </c>
      <c r="O15" s="195">
        <v>0</v>
      </c>
      <c r="P15" s="77">
        <f t="shared" si="2"/>
        <v>0</v>
      </c>
      <c r="Q15" s="193">
        <v>16</v>
      </c>
      <c r="R15" s="195">
        <v>0</v>
      </c>
      <c r="S15" s="48">
        <f t="shared" si="1"/>
        <v>0</v>
      </c>
    </row>
    <row r="16" spans="1:19" ht="14.25" customHeight="1">
      <c r="A16" s="12">
        <v>36</v>
      </c>
      <c r="B16" s="13">
        <v>302</v>
      </c>
      <c r="C16" s="9" t="s">
        <v>53</v>
      </c>
      <c r="D16" s="20" t="s">
        <v>107</v>
      </c>
      <c r="E16" s="9"/>
      <c r="F16" s="3"/>
      <c r="G16" s="3"/>
      <c r="H16" s="13"/>
      <c r="I16" s="187"/>
      <c r="J16" s="188"/>
      <c r="K16" s="188"/>
      <c r="L16" s="77"/>
      <c r="M16" s="193">
        <v>1</v>
      </c>
      <c r="N16" s="194">
        <v>1</v>
      </c>
      <c r="O16" s="195">
        <v>0</v>
      </c>
      <c r="P16" s="77">
        <f t="shared" si="2"/>
        <v>0</v>
      </c>
      <c r="Q16" s="193">
        <v>11</v>
      </c>
      <c r="R16" s="195">
        <v>0</v>
      </c>
      <c r="S16" s="48">
        <f t="shared" si="1"/>
        <v>0</v>
      </c>
    </row>
    <row r="17" spans="1:19" ht="14.25" customHeight="1">
      <c r="A17" s="12">
        <v>36</v>
      </c>
      <c r="B17" s="13">
        <v>321</v>
      </c>
      <c r="C17" s="9" t="s">
        <v>53</v>
      </c>
      <c r="D17" s="20" t="s">
        <v>110</v>
      </c>
      <c r="E17" s="9"/>
      <c r="F17" s="3"/>
      <c r="G17" s="3"/>
      <c r="H17" s="13"/>
      <c r="I17" s="187"/>
      <c r="J17" s="188"/>
      <c r="K17" s="188"/>
      <c r="L17" s="77"/>
      <c r="M17" s="193">
        <v>1</v>
      </c>
      <c r="N17" s="194">
        <v>1</v>
      </c>
      <c r="O17" s="195">
        <v>0</v>
      </c>
      <c r="P17" s="77">
        <f t="shared" si="2"/>
        <v>0</v>
      </c>
      <c r="Q17" s="193">
        <v>47</v>
      </c>
      <c r="R17" s="195">
        <v>3</v>
      </c>
      <c r="S17" s="48">
        <f t="shared" si="1"/>
        <v>6.4</v>
      </c>
    </row>
    <row r="18" spans="1:19" ht="14.25" customHeight="1">
      <c r="A18" s="12">
        <v>36</v>
      </c>
      <c r="B18" s="13">
        <v>341</v>
      </c>
      <c r="C18" s="9" t="s">
        <v>53</v>
      </c>
      <c r="D18" s="20" t="s">
        <v>104</v>
      </c>
      <c r="E18" s="9"/>
      <c r="F18" s="3"/>
      <c r="G18" s="3"/>
      <c r="H18" s="13"/>
      <c r="I18" s="187"/>
      <c r="J18" s="188"/>
      <c r="K18" s="188"/>
      <c r="L18" s="77"/>
      <c r="M18" s="193">
        <v>1</v>
      </c>
      <c r="N18" s="194">
        <v>1</v>
      </c>
      <c r="O18" s="195">
        <v>0</v>
      </c>
      <c r="P18" s="77">
        <f t="shared" si="2"/>
        <v>0</v>
      </c>
      <c r="Q18" s="193" t="s">
        <v>121</v>
      </c>
      <c r="R18" s="195"/>
      <c r="S18" s="48"/>
    </row>
    <row r="19" spans="1:19" ht="14.25" customHeight="1">
      <c r="A19" s="12">
        <v>36</v>
      </c>
      <c r="B19" s="13">
        <v>342</v>
      </c>
      <c r="C19" s="9" t="s">
        <v>53</v>
      </c>
      <c r="D19" s="20" t="s">
        <v>112</v>
      </c>
      <c r="E19" s="9"/>
      <c r="F19" s="3"/>
      <c r="G19" s="3"/>
      <c r="H19" s="13"/>
      <c r="I19" s="187"/>
      <c r="J19" s="188"/>
      <c r="K19" s="188"/>
      <c r="L19" s="77"/>
      <c r="M19" s="193">
        <v>1</v>
      </c>
      <c r="N19" s="194">
        <v>1</v>
      </c>
      <c r="O19" s="195">
        <v>0</v>
      </c>
      <c r="P19" s="77">
        <f t="shared" si="2"/>
        <v>0</v>
      </c>
      <c r="Q19" s="193">
        <v>209</v>
      </c>
      <c r="R19" s="195">
        <v>14</v>
      </c>
      <c r="S19" s="48">
        <f t="shared" si="1"/>
        <v>6.7</v>
      </c>
    </row>
    <row r="20" spans="1:19" ht="14.25" customHeight="1">
      <c r="A20" s="12">
        <v>36</v>
      </c>
      <c r="B20" s="13">
        <v>368</v>
      </c>
      <c r="C20" s="9" t="s">
        <v>53</v>
      </c>
      <c r="D20" s="20" t="s">
        <v>85</v>
      </c>
      <c r="E20" s="9"/>
      <c r="F20" s="3"/>
      <c r="G20" s="3"/>
      <c r="H20" s="13"/>
      <c r="I20" s="187"/>
      <c r="J20" s="188"/>
      <c r="K20" s="188"/>
      <c r="L20" s="77"/>
      <c r="M20" s="193">
        <v>1</v>
      </c>
      <c r="N20" s="194">
        <v>1</v>
      </c>
      <c r="O20" s="195">
        <v>0</v>
      </c>
      <c r="P20" s="77">
        <f t="shared" si="2"/>
        <v>0</v>
      </c>
      <c r="Q20" s="193">
        <v>163</v>
      </c>
      <c r="R20" s="195">
        <v>17</v>
      </c>
      <c r="S20" s="48">
        <f t="shared" si="1"/>
        <v>10.4</v>
      </c>
    </row>
    <row r="21" spans="1:19" ht="14.25" customHeight="1">
      <c r="A21" s="12">
        <v>36</v>
      </c>
      <c r="B21" s="13">
        <v>387</v>
      </c>
      <c r="C21" s="9" t="s">
        <v>53</v>
      </c>
      <c r="D21" s="20" t="s">
        <v>89</v>
      </c>
      <c r="E21" s="9"/>
      <c r="F21" s="3"/>
      <c r="G21" s="3"/>
      <c r="H21" s="13"/>
      <c r="I21" s="187"/>
      <c r="J21" s="188"/>
      <c r="K21" s="188"/>
      <c r="L21" s="77"/>
      <c r="M21" s="193">
        <v>1</v>
      </c>
      <c r="N21" s="194">
        <v>1</v>
      </c>
      <c r="O21" s="195">
        <v>0</v>
      </c>
      <c r="P21" s="77">
        <f t="shared" si="2"/>
        <v>0</v>
      </c>
      <c r="Q21" s="193">
        <v>30</v>
      </c>
      <c r="R21" s="195">
        <v>2</v>
      </c>
      <c r="S21" s="48">
        <f t="shared" si="1"/>
        <v>6.7</v>
      </c>
    </row>
    <row r="22" spans="1:19" ht="14.25" customHeight="1">
      <c r="A22" s="12">
        <v>36</v>
      </c>
      <c r="B22" s="13">
        <v>383</v>
      </c>
      <c r="C22" s="9" t="s">
        <v>53</v>
      </c>
      <c r="D22" s="20" t="s">
        <v>88</v>
      </c>
      <c r="E22" s="9"/>
      <c r="F22" s="3"/>
      <c r="G22" s="3"/>
      <c r="H22" s="13"/>
      <c r="I22" s="187"/>
      <c r="J22" s="188"/>
      <c r="K22" s="188"/>
      <c r="L22" s="77"/>
      <c r="M22" s="193">
        <v>1</v>
      </c>
      <c r="N22" s="194">
        <v>1</v>
      </c>
      <c r="O22" s="195">
        <v>0</v>
      </c>
      <c r="P22" s="77">
        <f t="shared" si="2"/>
        <v>0</v>
      </c>
      <c r="Q22" s="193">
        <v>28</v>
      </c>
      <c r="R22" s="195">
        <v>0</v>
      </c>
      <c r="S22" s="48">
        <f t="shared" si="1"/>
        <v>0</v>
      </c>
    </row>
    <row r="23" spans="1:19" ht="14.25" customHeight="1">
      <c r="A23" s="12">
        <v>36</v>
      </c>
      <c r="B23" s="15">
        <v>388</v>
      </c>
      <c r="C23" s="9" t="s">
        <v>53</v>
      </c>
      <c r="D23" s="20" t="s">
        <v>93</v>
      </c>
      <c r="E23" s="9"/>
      <c r="F23" s="3"/>
      <c r="G23" s="3"/>
      <c r="H23" s="13"/>
      <c r="I23" s="187"/>
      <c r="J23" s="188"/>
      <c r="K23" s="188"/>
      <c r="L23" s="77" t="str">
        <f t="shared" si="0"/>
        <v> </v>
      </c>
      <c r="M23" s="193">
        <v>1</v>
      </c>
      <c r="N23" s="194">
        <v>1</v>
      </c>
      <c r="O23" s="195">
        <v>0</v>
      </c>
      <c r="P23" s="77">
        <f t="shared" si="2"/>
        <v>0</v>
      </c>
      <c r="Q23" s="193">
        <v>90</v>
      </c>
      <c r="R23" s="195">
        <v>3</v>
      </c>
      <c r="S23" s="48">
        <f t="shared" si="1"/>
        <v>3.3</v>
      </c>
    </row>
    <row r="24" spans="1:19" ht="14.25" customHeight="1">
      <c r="A24" s="12">
        <v>36</v>
      </c>
      <c r="B24" s="15">
        <v>401</v>
      </c>
      <c r="C24" s="9" t="s">
        <v>53</v>
      </c>
      <c r="D24" s="20" t="s">
        <v>108</v>
      </c>
      <c r="E24" s="9"/>
      <c r="F24" s="3"/>
      <c r="G24" s="3"/>
      <c r="H24" s="13"/>
      <c r="I24" s="187"/>
      <c r="J24" s="188"/>
      <c r="K24" s="188"/>
      <c r="L24" s="77" t="str">
        <f t="shared" si="0"/>
        <v> </v>
      </c>
      <c r="M24" s="193">
        <v>1</v>
      </c>
      <c r="N24" s="194">
        <v>1</v>
      </c>
      <c r="O24" s="195">
        <v>0</v>
      </c>
      <c r="P24" s="77">
        <f t="shared" si="2"/>
        <v>0</v>
      </c>
      <c r="Q24" s="193">
        <v>20</v>
      </c>
      <c r="R24" s="195">
        <v>1</v>
      </c>
      <c r="S24" s="48">
        <f t="shared" si="1"/>
        <v>5</v>
      </c>
    </row>
    <row r="25" spans="1:19" ht="14.25" customHeight="1">
      <c r="A25" s="12">
        <v>36</v>
      </c>
      <c r="B25" s="15">
        <v>402</v>
      </c>
      <c r="C25" s="9" t="s">
        <v>53</v>
      </c>
      <c r="D25" s="20" t="s">
        <v>101</v>
      </c>
      <c r="E25" s="9"/>
      <c r="F25" s="3"/>
      <c r="G25" s="3"/>
      <c r="H25" s="13"/>
      <c r="I25" s="187"/>
      <c r="J25" s="188"/>
      <c r="K25" s="188"/>
      <c r="L25" s="77" t="str">
        <f t="shared" si="0"/>
        <v> </v>
      </c>
      <c r="M25" s="193">
        <v>1</v>
      </c>
      <c r="N25" s="194">
        <v>1</v>
      </c>
      <c r="O25" s="195">
        <v>0</v>
      </c>
      <c r="P25" s="77">
        <f t="shared" si="2"/>
        <v>0</v>
      </c>
      <c r="Q25" s="193" t="s">
        <v>121</v>
      </c>
      <c r="R25" s="195"/>
      <c r="S25" s="48"/>
    </row>
    <row r="26" spans="1:19" ht="14.25" customHeight="1">
      <c r="A26" s="12">
        <v>36</v>
      </c>
      <c r="B26" s="15">
        <v>403</v>
      </c>
      <c r="C26" s="9" t="s">
        <v>53</v>
      </c>
      <c r="D26" s="20" t="s">
        <v>95</v>
      </c>
      <c r="E26" s="9"/>
      <c r="F26" s="3"/>
      <c r="G26" s="3"/>
      <c r="H26" s="13"/>
      <c r="I26" s="187"/>
      <c r="J26" s="188"/>
      <c r="K26" s="188"/>
      <c r="L26" s="77" t="str">
        <f t="shared" si="0"/>
        <v> </v>
      </c>
      <c r="M26" s="193">
        <v>1</v>
      </c>
      <c r="N26" s="194">
        <v>2</v>
      </c>
      <c r="O26" s="195">
        <v>0</v>
      </c>
      <c r="P26" s="77">
        <f t="shared" si="2"/>
        <v>0</v>
      </c>
      <c r="Q26" s="193" t="s">
        <v>121</v>
      </c>
      <c r="R26" s="195"/>
      <c r="S26" s="48"/>
    </row>
    <row r="27" spans="1:19" ht="14.25" customHeight="1">
      <c r="A27" s="12">
        <v>36</v>
      </c>
      <c r="B27" s="15">
        <v>404</v>
      </c>
      <c r="C27" s="9" t="s">
        <v>53</v>
      </c>
      <c r="D27" s="20" t="s">
        <v>97</v>
      </c>
      <c r="E27" s="9"/>
      <c r="F27" s="3"/>
      <c r="G27" s="3"/>
      <c r="H27" s="13"/>
      <c r="I27" s="187"/>
      <c r="J27" s="188"/>
      <c r="K27" s="188"/>
      <c r="L27" s="77"/>
      <c r="M27" s="193">
        <v>1</v>
      </c>
      <c r="N27" s="194">
        <v>1</v>
      </c>
      <c r="O27" s="195">
        <v>0</v>
      </c>
      <c r="P27" s="77">
        <f t="shared" si="2"/>
        <v>0</v>
      </c>
      <c r="Q27" s="193">
        <v>59</v>
      </c>
      <c r="R27" s="195">
        <v>0</v>
      </c>
      <c r="S27" s="48">
        <f t="shared" si="1"/>
        <v>0</v>
      </c>
    </row>
    <row r="28" spans="1:19" ht="14.25" customHeight="1">
      <c r="A28" s="12">
        <v>36</v>
      </c>
      <c r="B28" s="15">
        <v>405</v>
      </c>
      <c r="C28" s="9" t="s">
        <v>53</v>
      </c>
      <c r="D28" s="18" t="s">
        <v>124</v>
      </c>
      <c r="E28" s="9"/>
      <c r="F28" s="3"/>
      <c r="G28" s="3"/>
      <c r="H28" s="13"/>
      <c r="I28" s="187"/>
      <c r="J28" s="188"/>
      <c r="K28" s="188"/>
      <c r="L28" s="77" t="str">
        <f t="shared" si="0"/>
        <v> </v>
      </c>
      <c r="M28" s="193">
        <v>1</v>
      </c>
      <c r="N28" s="194">
        <v>1</v>
      </c>
      <c r="O28" s="195">
        <v>0</v>
      </c>
      <c r="P28" s="77">
        <f t="shared" si="2"/>
        <v>0</v>
      </c>
      <c r="Q28" s="193">
        <v>140</v>
      </c>
      <c r="R28" s="195">
        <v>19</v>
      </c>
      <c r="S28" s="48">
        <f t="shared" si="1"/>
        <v>13.6</v>
      </c>
    </row>
    <row r="29" spans="1:19" ht="14.25" customHeight="1">
      <c r="A29" s="12">
        <v>36</v>
      </c>
      <c r="B29" s="15">
        <v>468</v>
      </c>
      <c r="C29" s="9" t="s">
        <v>53</v>
      </c>
      <c r="D29" s="20" t="s">
        <v>99</v>
      </c>
      <c r="E29" s="9"/>
      <c r="F29" s="3"/>
      <c r="G29" s="3"/>
      <c r="H29" s="13"/>
      <c r="I29" s="187"/>
      <c r="J29" s="188"/>
      <c r="K29" s="188"/>
      <c r="L29" s="77" t="str">
        <f t="shared" si="0"/>
        <v> </v>
      </c>
      <c r="M29" s="193">
        <v>1</v>
      </c>
      <c r="N29" s="194">
        <v>1</v>
      </c>
      <c r="O29" s="195">
        <v>0</v>
      </c>
      <c r="P29" s="77">
        <f t="shared" si="2"/>
        <v>0</v>
      </c>
      <c r="Q29" s="193">
        <v>194</v>
      </c>
      <c r="R29" s="195">
        <v>26</v>
      </c>
      <c r="S29" s="48">
        <f t="shared" si="1"/>
        <v>13.4</v>
      </c>
    </row>
    <row r="30" spans="1:19" ht="14.25" customHeight="1" thickBot="1">
      <c r="A30" s="14">
        <v>36</v>
      </c>
      <c r="B30" s="15">
        <v>489</v>
      </c>
      <c r="C30" s="11" t="s">
        <v>53</v>
      </c>
      <c r="D30" s="21" t="s">
        <v>102</v>
      </c>
      <c r="E30" s="10"/>
      <c r="F30" s="6"/>
      <c r="G30" s="6"/>
      <c r="H30" s="15"/>
      <c r="I30" s="189"/>
      <c r="J30" s="190"/>
      <c r="K30" s="190"/>
      <c r="L30" s="78" t="str">
        <f t="shared" si="0"/>
        <v> </v>
      </c>
      <c r="M30" s="196">
        <v>1</v>
      </c>
      <c r="N30" s="197">
        <v>1</v>
      </c>
      <c r="O30" s="198">
        <v>0</v>
      </c>
      <c r="P30" s="77">
        <f t="shared" si="2"/>
        <v>0</v>
      </c>
      <c r="Q30" s="196">
        <v>148</v>
      </c>
      <c r="R30" s="198">
        <v>10</v>
      </c>
      <c r="S30" s="76">
        <f t="shared" si="1"/>
        <v>6.8</v>
      </c>
    </row>
    <row r="31" spans="1:19" ht="16.5" customHeight="1" thickBot="1">
      <c r="A31" s="22"/>
      <c r="B31" s="23">
        <v>1000</v>
      </c>
      <c r="C31" s="241" t="s">
        <v>8</v>
      </c>
      <c r="D31" s="241"/>
      <c r="E31" s="16"/>
      <c r="F31" s="87">
        <f>COUNTA(F7:F30)</f>
        <v>0</v>
      </c>
      <c r="G31" s="17"/>
      <c r="H31" s="88">
        <f>SUM(H7:H30)</f>
        <v>0</v>
      </c>
      <c r="I31" s="191">
        <f>COUNTA(I7:I30)</f>
        <v>8</v>
      </c>
      <c r="J31" s="192">
        <f>SUM(J7:J30)</f>
        <v>10</v>
      </c>
      <c r="K31" s="192">
        <f>SUM(K7:K30)</f>
        <v>0</v>
      </c>
      <c r="L31" s="79">
        <f t="shared" si="0"/>
        <v>0</v>
      </c>
      <c r="M31" s="199">
        <f>COUNTA(M7:M30)</f>
        <v>16</v>
      </c>
      <c r="N31" s="200">
        <f>SUM(N7:N30)</f>
        <v>17</v>
      </c>
      <c r="O31" s="200">
        <f>SUM(O7:O30)</f>
        <v>0</v>
      </c>
      <c r="P31" s="79">
        <f>IF(N31=""," ",ROUND(O31/N31*100,1))</f>
        <v>0</v>
      </c>
      <c r="Q31" s="201">
        <f>SUM(Q7:Q30)</f>
        <v>3850</v>
      </c>
      <c r="R31" s="200">
        <f>SUM(R7:R30)</f>
        <v>340</v>
      </c>
      <c r="S31" s="53">
        <f>IF(Q31=""," ",ROUND(R31/Q31*100,1))</f>
        <v>8.8</v>
      </c>
    </row>
  </sheetData>
  <mergeCells count="22">
    <mergeCell ref="C31:D31"/>
    <mergeCell ref="H5:H6"/>
    <mergeCell ref="E5:E6"/>
    <mergeCell ref="F5:F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A4:A6"/>
    <mergeCell ref="B4:B6"/>
    <mergeCell ref="C4:C6"/>
    <mergeCell ref="D4:D6"/>
    <mergeCell ref="Q5:Q6"/>
    <mergeCell ref="M5:M6"/>
    <mergeCell ref="O5:O6"/>
    <mergeCell ref="P5:P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&amp;R（徳島県）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workbookViewId="0" topLeftCell="A1">
      <selection activeCell="A1" sqref="A1"/>
    </sheetView>
  </sheetViews>
  <sheetFormatPr defaultColWidth="9.00390625" defaultRowHeight="13.5"/>
  <cols>
    <col min="1" max="1" width="4.375" style="2" customWidth="1"/>
    <col min="2" max="2" width="5.125" style="2" customWidth="1"/>
    <col min="3" max="3" width="7.75390625" style="2" customWidth="1"/>
    <col min="4" max="4" width="10.375" style="2" customWidth="1"/>
    <col min="5" max="5" width="5.50390625" style="2" customWidth="1"/>
    <col min="6" max="6" width="11.625" style="2" customWidth="1"/>
    <col min="7" max="8" width="5.375" style="2" customWidth="1"/>
    <col min="9" max="10" width="6.125" style="2" customWidth="1"/>
    <col min="11" max="11" width="5.375" style="2" customWidth="1"/>
    <col min="12" max="15" width="6.375" style="2" customWidth="1"/>
    <col min="16" max="16" width="6.125" style="2" customWidth="1"/>
    <col min="17" max="18" width="5.375" style="2" customWidth="1"/>
    <col min="19" max="23" width="5.875" style="2" customWidth="1"/>
    <col min="24" max="25" width="6.125" style="2" customWidth="1"/>
    <col min="26" max="26" width="5.875" style="2" customWidth="1"/>
    <col min="27" max="27" width="6.75390625" style="2" customWidth="1"/>
    <col min="28" max="16384" width="9.00390625" style="2" customWidth="1"/>
  </cols>
  <sheetData>
    <row r="1" ht="12">
      <c r="A1" s="2" t="s">
        <v>46</v>
      </c>
    </row>
    <row r="2" spans="1:2" ht="22.5" customHeight="1">
      <c r="A2" s="43" t="s">
        <v>20</v>
      </c>
      <c r="B2" s="4"/>
    </row>
    <row r="3" spans="1:2" ht="15" thickBot="1">
      <c r="A3" s="43"/>
      <c r="B3" s="84" t="s">
        <v>27</v>
      </c>
    </row>
    <row r="4" spans="1:27" s="82" customFormat="1" ht="19.5" customHeight="1" thickBot="1">
      <c r="A4" s="80"/>
      <c r="B4" s="81">
        <v>1</v>
      </c>
      <c r="C4" s="337">
        <v>39539</v>
      </c>
      <c r="D4" s="338"/>
      <c r="E4" s="81">
        <v>2</v>
      </c>
      <c r="F4" s="337">
        <v>39569</v>
      </c>
      <c r="G4" s="338"/>
      <c r="H4" s="339"/>
      <c r="I4" s="81">
        <v>3</v>
      </c>
      <c r="J4" s="337" t="s">
        <v>26</v>
      </c>
      <c r="K4" s="338"/>
      <c r="L4" s="338"/>
      <c r="M4" s="339"/>
      <c r="AA4" s="83"/>
    </row>
    <row r="5" spans="1:27" ht="9.75" customHeight="1" thickBot="1">
      <c r="A5"/>
      <c r="B5" s="66"/>
      <c r="C5" s="66"/>
      <c r="D5" s="66"/>
      <c r="E5" s="66"/>
      <c r="F5" s="66"/>
      <c r="G5" s="66"/>
      <c r="H5" s="66"/>
      <c r="I5" s="67"/>
      <c r="J5" s="68"/>
      <c r="K5" s="68"/>
      <c r="L5" s="66"/>
      <c r="M5" s="66"/>
      <c r="N5" s="66"/>
      <c r="O5" s="66"/>
      <c r="P5" s="66"/>
      <c r="Q5" s="66"/>
      <c r="R5" s="66"/>
      <c r="S5" s="67"/>
      <c r="T5" s="68"/>
      <c r="U5" s="68"/>
      <c r="V5" s="66"/>
      <c r="W5" s="66"/>
      <c r="X5" s="68"/>
      <c r="Y5" s="68"/>
      <c r="Z5" s="68"/>
      <c r="AA5"/>
    </row>
    <row r="6" spans="1:27" ht="13.5" customHeight="1" thickBot="1">
      <c r="A6"/>
      <c r="B6" s="66"/>
      <c r="C6" s="66"/>
      <c r="D6" s="66"/>
      <c r="E6" s="344" t="s">
        <v>24</v>
      </c>
      <c r="F6" s="346"/>
      <c r="G6" s="70">
        <v>1</v>
      </c>
      <c r="H6" s="69"/>
      <c r="I6" s="69"/>
      <c r="J6" s="69"/>
      <c r="K6" s="69"/>
      <c r="L6" s="344" t="s">
        <v>24</v>
      </c>
      <c r="M6" s="345"/>
      <c r="N6" s="345"/>
      <c r="O6" s="70">
        <v>1</v>
      </c>
      <c r="P6" s="66"/>
      <c r="Q6" s="344" t="s">
        <v>24</v>
      </c>
      <c r="R6" s="345"/>
      <c r="S6" s="345"/>
      <c r="T6" s="70">
        <v>1</v>
      </c>
      <c r="U6" s="68"/>
      <c r="V6" s="344" t="s">
        <v>24</v>
      </c>
      <c r="W6" s="345"/>
      <c r="X6" s="346"/>
      <c r="Y6" s="70">
        <v>1</v>
      </c>
      <c r="Z6" s="68"/>
      <c r="AA6"/>
    </row>
    <row r="7" spans="1:27" ht="27" customHeight="1">
      <c r="A7" s="243" t="s">
        <v>35</v>
      </c>
      <c r="B7" s="250" t="s">
        <v>143</v>
      </c>
      <c r="C7" s="333" t="s">
        <v>36</v>
      </c>
      <c r="D7" s="248" t="s">
        <v>21</v>
      </c>
      <c r="E7" s="314" t="s">
        <v>154</v>
      </c>
      <c r="F7" s="315"/>
      <c r="G7" s="315"/>
      <c r="H7" s="315"/>
      <c r="I7" s="315"/>
      <c r="J7" s="315"/>
      <c r="K7" s="316"/>
      <c r="L7" s="314" t="s">
        <v>4</v>
      </c>
      <c r="M7" s="315"/>
      <c r="N7" s="315"/>
      <c r="O7" s="315"/>
      <c r="P7" s="316"/>
      <c r="Q7" s="314" t="s">
        <v>2</v>
      </c>
      <c r="R7" s="315"/>
      <c r="S7" s="315"/>
      <c r="T7" s="315"/>
      <c r="U7" s="316"/>
      <c r="V7" s="317" t="s">
        <v>45</v>
      </c>
      <c r="W7" s="318"/>
      <c r="X7" s="318"/>
      <c r="Y7" s="318"/>
      <c r="Z7" s="318"/>
      <c r="AA7" s="319"/>
    </row>
    <row r="8" spans="1:27" ht="18" customHeight="1">
      <c r="A8" s="244"/>
      <c r="B8" s="251"/>
      <c r="C8" s="334"/>
      <c r="D8" s="249"/>
      <c r="E8" s="340" t="s">
        <v>155</v>
      </c>
      <c r="F8" s="342" t="s">
        <v>156</v>
      </c>
      <c r="G8" s="329" t="s">
        <v>1</v>
      </c>
      <c r="H8" s="219"/>
      <c r="I8" s="331" t="s">
        <v>0</v>
      </c>
      <c r="J8" s="219"/>
      <c r="K8" s="323" t="s">
        <v>149</v>
      </c>
      <c r="L8" s="329" t="s">
        <v>1</v>
      </c>
      <c r="M8" s="219"/>
      <c r="N8" s="331" t="s">
        <v>0</v>
      </c>
      <c r="O8" s="219"/>
      <c r="P8" s="323" t="s">
        <v>149</v>
      </c>
      <c r="Q8" s="329" t="s">
        <v>1</v>
      </c>
      <c r="R8" s="219"/>
      <c r="S8" s="331" t="s">
        <v>0</v>
      </c>
      <c r="T8" s="219"/>
      <c r="U8" s="323" t="s">
        <v>149</v>
      </c>
      <c r="V8" s="327" t="s">
        <v>14</v>
      </c>
      <c r="W8" s="219"/>
      <c r="X8" s="325" t="s">
        <v>149</v>
      </c>
      <c r="Y8" s="320" t="s">
        <v>15</v>
      </c>
      <c r="Z8" s="321"/>
      <c r="AA8" s="322"/>
    </row>
    <row r="9" spans="1:27" ht="60" customHeight="1">
      <c r="A9" s="244"/>
      <c r="B9" s="252"/>
      <c r="C9" s="334"/>
      <c r="D9" s="249"/>
      <c r="E9" s="341"/>
      <c r="F9" s="343"/>
      <c r="G9" s="330"/>
      <c r="H9" s="220" t="s">
        <v>157</v>
      </c>
      <c r="I9" s="332"/>
      <c r="J9" s="221" t="s">
        <v>158</v>
      </c>
      <c r="K9" s="324"/>
      <c r="L9" s="330"/>
      <c r="M9" s="220" t="s">
        <v>157</v>
      </c>
      <c r="N9" s="332"/>
      <c r="O9" s="222" t="s">
        <v>158</v>
      </c>
      <c r="P9" s="324"/>
      <c r="Q9" s="330"/>
      <c r="R9" s="220" t="s">
        <v>157</v>
      </c>
      <c r="S9" s="332"/>
      <c r="T9" s="221" t="s">
        <v>158</v>
      </c>
      <c r="U9" s="324"/>
      <c r="V9" s="328"/>
      <c r="W9" s="221" t="s">
        <v>159</v>
      </c>
      <c r="X9" s="326"/>
      <c r="Y9" s="223" t="s">
        <v>160</v>
      </c>
      <c r="Z9" s="220" t="s">
        <v>159</v>
      </c>
      <c r="AA9" s="224" t="s">
        <v>149</v>
      </c>
    </row>
    <row r="10" spans="1:27" ht="13.5" customHeight="1">
      <c r="A10" s="12">
        <v>36</v>
      </c>
      <c r="B10" s="13">
        <v>201</v>
      </c>
      <c r="C10" s="9" t="s">
        <v>53</v>
      </c>
      <c r="D10" s="18" t="s">
        <v>54</v>
      </c>
      <c r="E10" s="227">
        <v>40</v>
      </c>
      <c r="F10" s="5" t="s">
        <v>59</v>
      </c>
      <c r="G10" s="194">
        <v>97</v>
      </c>
      <c r="H10" s="194">
        <v>75</v>
      </c>
      <c r="I10" s="194">
        <v>1659</v>
      </c>
      <c r="J10" s="194">
        <v>426</v>
      </c>
      <c r="K10" s="48">
        <f>IF(G10=""," ",ROUND(J10/I10*100,1))</f>
        <v>25.7</v>
      </c>
      <c r="L10" s="206">
        <v>24</v>
      </c>
      <c r="M10" s="194">
        <v>20</v>
      </c>
      <c r="N10" s="194">
        <v>441</v>
      </c>
      <c r="O10" s="194">
        <v>93</v>
      </c>
      <c r="P10" s="48">
        <f>IF(L10=""," ",ROUND(O10/N10*100,1))</f>
        <v>21.1</v>
      </c>
      <c r="Q10" s="206">
        <v>6</v>
      </c>
      <c r="R10" s="194">
        <v>2</v>
      </c>
      <c r="S10" s="194">
        <v>59</v>
      </c>
      <c r="T10" s="194">
        <v>4</v>
      </c>
      <c r="U10" s="48">
        <f>IF(Q10=""," ",ROUND(T10/S10*100,1))</f>
        <v>6.8</v>
      </c>
      <c r="V10" s="212">
        <v>292</v>
      </c>
      <c r="W10" s="194">
        <v>29</v>
      </c>
      <c r="X10" s="61">
        <f>IF(V10=""," ",ROUND(W10/V10*100,1))</f>
        <v>9.9</v>
      </c>
      <c r="Y10" s="194">
        <v>209</v>
      </c>
      <c r="Z10" s="194">
        <v>8</v>
      </c>
      <c r="AA10" s="56">
        <f>IF(Y10=""," ",ROUND(Z10/Y10*100,1))</f>
        <v>3.8</v>
      </c>
    </row>
    <row r="11" spans="1:27" ht="13.5" customHeight="1">
      <c r="A11" s="12">
        <v>36</v>
      </c>
      <c r="B11" s="13">
        <v>202</v>
      </c>
      <c r="C11" s="9" t="s">
        <v>53</v>
      </c>
      <c r="D11" s="18" t="s">
        <v>60</v>
      </c>
      <c r="E11" s="227">
        <v>40</v>
      </c>
      <c r="F11" s="5" t="s">
        <v>118</v>
      </c>
      <c r="G11" s="194">
        <v>45</v>
      </c>
      <c r="H11" s="194">
        <v>39</v>
      </c>
      <c r="I11" s="194">
        <v>780</v>
      </c>
      <c r="J11" s="194">
        <v>172</v>
      </c>
      <c r="K11" s="48">
        <f aca="true" t="shared" si="0" ref="K11:K33">IF(G11=""," ",ROUND(J11/I11*100,1))</f>
        <v>22.1</v>
      </c>
      <c r="L11" s="206">
        <v>31</v>
      </c>
      <c r="M11" s="194">
        <v>27</v>
      </c>
      <c r="N11" s="194">
        <v>614</v>
      </c>
      <c r="O11" s="194">
        <v>127</v>
      </c>
      <c r="P11" s="48">
        <f>IF(L11=""," ",ROUND(O11/N11*100,1))</f>
        <v>20.7</v>
      </c>
      <c r="Q11" s="206">
        <v>6</v>
      </c>
      <c r="R11" s="194">
        <v>4</v>
      </c>
      <c r="S11" s="194">
        <v>57</v>
      </c>
      <c r="T11" s="194">
        <v>6</v>
      </c>
      <c r="U11" s="48">
        <f>IF(Q11=""," ",ROUND(T11/S11*100,1))</f>
        <v>10.5</v>
      </c>
      <c r="V11" s="212">
        <v>211</v>
      </c>
      <c r="W11" s="194">
        <v>37</v>
      </c>
      <c r="X11" s="61">
        <f>IF(V11=""," ",ROUND(W11/V11*100,1))</f>
        <v>17.5</v>
      </c>
      <c r="Y11" s="194">
        <v>114</v>
      </c>
      <c r="Z11" s="194">
        <v>16</v>
      </c>
      <c r="AA11" s="56">
        <f>IF(Y11=""," ",ROUND(Z11/Y11*100,1))</f>
        <v>14</v>
      </c>
    </row>
    <row r="12" spans="1:27" ht="13.5" customHeight="1">
      <c r="A12" s="12">
        <v>36</v>
      </c>
      <c r="B12" s="13">
        <v>203</v>
      </c>
      <c r="C12" s="9" t="s">
        <v>53</v>
      </c>
      <c r="D12" s="18" t="s">
        <v>64</v>
      </c>
      <c r="E12" s="227">
        <v>30</v>
      </c>
      <c r="F12" s="5" t="s">
        <v>119</v>
      </c>
      <c r="G12" s="194">
        <v>21</v>
      </c>
      <c r="H12" s="194">
        <v>14</v>
      </c>
      <c r="I12" s="194">
        <v>282</v>
      </c>
      <c r="J12" s="194">
        <v>31</v>
      </c>
      <c r="K12" s="48">
        <f t="shared" si="0"/>
        <v>11</v>
      </c>
      <c r="L12" s="206">
        <v>21</v>
      </c>
      <c r="M12" s="194">
        <v>14</v>
      </c>
      <c r="N12" s="194">
        <v>282</v>
      </c>
      <c r="O12" s="194">
        <v>31</v>
      </c>
      <c r="P12" s="48">
        <f aca="true" t="shared" si="1" ref="P12:P33">IF(L12=""," ",ROUND(O12/N12*100,1))</f>
        <v>11</v>
      </c>
      <c r="Q12" s="206">
        <v>5</v>
      </c>
      <c r="R12" s="194">
        <v>2</v>
      </c>
      <c r="S12" s="194">
        <v>48</v>
      </c>
      <c r="T12" s="194">
        <v>2</v>
      </c>
      <c r="U12" s="48">
        <f aca="true" t="shared" si="2" ref="U12:U33">IF(Q12=""," ",ROUND(T12/S12*100,1))</f>
        <v>4.2</v>
      </c>
      <c r="V12" s="212">
        <v>122</v>
      </c>
      <c r="W12" s="194">
        <v>22</v>
      </c>
      <c r="X12" s="61">
        <f aca="true" t="shared" si="3" ref="X12:X33">IF(V12=""," ",ROUND(W12/V12*100,1))</f>
        <v>18</v>
      </c>
      <c r="Y12" s="194">
        <v>95</v>
      </c>
      <c r="Z12" s="194">
        <v>20</v>
      </c>
      <c r="AA12" s="56">
        <f aca="true" t="shared" si="4" ref="AA12:AA21">IF(Y12=""," ",ROUND(Z12/Y12*100,1))</f>
        <v>21.1</v>
      </c>
    </row>
    <row r="13" spans="1:27" ht="13.5" customHeight="1">
      <c r="A13" s="12">
        <v>36</v>
      </c>
      <c r="B13" s="13">
        <v>204</v>
      </c>
      <c r="C13" s="9" t="s">
        <v>53</v>
      </c>
      <c r="D13" s="18" t="s">
        <v>65</v>
      </c>
      <c r="E13" s="164"/>
      <c r="F13" s="5"/>
      <c r="G13" s="194"/>
      <c r="H13" s="194"/>
      <c r="I13" s="194"/>
      <c r="J13" s="194"/>
      <c r="K13" s="48" t="str">
        <f t="shared" si="0"/>
        <v> </v>
      </c>
      <c r="L13" s="206">
        <v>26</v>
      </c>
      <c r="M13" s="194">
        <v>24</v>
      </c>
      <c r="N13" s="194">
        <v>927</v>
      </c>
      <c r="O13" s="194">
        <v>274</v>
      </c>
      <c r="P13" s="48">
        <f t="shared" si="1"/>
        <v>29.6</v>
      </c>
      <c r="Q13" s="206">
        <v>6</v>
      </c>
      <c r="R13" s="194">
        <v>4</v>
      </c>
      <c r="S13" s="194">
        <v>55</v>
      </c>
      <c r="T13" s="194">
        <v>5</v>
      </c>
      <c r="U13" s="48">
        <f t="shared" si="2"/>
        <v>9.1</v>
      </c>
      <c r="V13" s="212">
        <v>113</v>
      </c>
      <c r="W13" s="194">
        <v>10</v>
      </c>
      <c r="X13" s="61">
        <f t="shared" si="3"/>
        <v>8.8</v>
      </c>
      <c r="Y13" s="194">
        <v>86</v>
      </c>
      <c r="Z13" s="194">
        <v>10</v>
      </c>
      <c r="AA13" s="56">
        <f t="shared" si="4"/>
        <v>11.6</v>
      </c>
    </row>
    <row r="14" spans="1:27" ht="13.5" customHeight="1">
      <c r="A14" s="12">
        <v>36</v>
      </c>
      <c r="B14" s="13">
        <v>205</v>
      </c>
      <c r="C14" s="9" t="s">
        <v>53</v>
      </c>
      <c r="D14" s="18" t="s">
        <v>72</v>
      </c>
      <c r="E14" s="227">
        <v>35</v>
      </c>
      <c r="F14" s="5" t="s">
        <v>76</v>
      </c>
      <c r="G14" s="194">
        <v>20</v>
      </c>
      <c r="H14" s="194">
        <v>18</v>
      </c>
      <c r="I14" s="194">
        <v>306</v>
      </c>
      <c r="J14" s="194">
        <v>61</v>
      </c>
      <c r="K14" s="48">
        <f t="shared" si="0"/>
        <v>19.9</v>
      </c>
      <c r="L14" s="206">
        <v>20</v>
      </c>
      <c r="M14" s="194">
        <v>18</v>
      </c>
      <c r="N14" s="194">
        <v>306</v>
      </c>
      <c r="O14" s="194">
        <v>61</v>
      </c>
      <c r="P14" s="48">
        <f t="shared" si="1"/>
        <v>19.9</v>
      </c>
      <c r="Q14" s="206">
        <v>6</v>
      </c>
      <c r="R14" s="194">
        <v>4</v>
      </c>
      <c r="S14" s="194">
        <v>55</v>
      </c>
      <c r="T14" s="194">
        <v>6</v>
      </c>
      <c r="U14" s="48">
        <f t="shared" si="2"/>
        <v>10.9</v>
      </c>
      <c r="V14" s="212">
        <v>72</v>
      </c>
      <c r="W14" s="194">
        <v>11</v>
      </c>
      <c r="X14" s="61">
        <f t="shared" si="3"/>
        <v>15.3</v>
      </c>
      <c r="Y14" s="194">
        <v>72</v>
      </c>
      <c r="Z14" s="194">
        <v>11</v>
      </c>
      <c r="AA14" s="56">
        <f t="shared" si="4"/>
        <v>15.3</v>
      </c>
    </row>
    <row r="15" spans="1:27" ht="13.5" customHeight="1">
      <c r="A15" s="12">
        <v>36</v>
      </c>
      <c r="B15" s="13">
        <v>206</v>
      </c>
      <c r="C15" s="9" t="s">
        <v>53</v>
      </c>
      <c r="D15" s="18" t="s">
        <v>114</v>
      </c>
      <c r="E15" s="164"/>
      <c r="F15" s="5"/>
      <c r="G15" s="194"/>
      <c r="H15" s="194"/>
      <c r="I15" s="194"/>
      <c r="J15" s="194"/>
      <c r="K15" s="48" t="str">
        <f t="shared" si="0"/>
        <v> </v>
      </c>
      <c r="L15" s="206">
        <v>10</v>
      </c>
      <c r="M15" s="194">
        <v>7</v>
      </c>
      <c r="N15" s="194">
        <v>165</v>
      </c>
      <c r="O15" s="194">
        <v>18</v>
      </c>
      <c r="P15" s="48">
        <f t="shared" si="1"/>
        <v>10.9</v>
      </c>
      <c r="Q15" s="206">
        <v>5</v>
      </c>
      <c r="R15" s="194">
        <v>1</v>
      </c>
      <c r="S15" s="194">
        <v>51</v>
      </c>
      <c r="T15" s="194">
        <v>2</v>
      </c>
      <c r="U15" s="48">
        <f t="shared" si="2"/>
        <v>3.9</v>
      </c>
      <c r="V15" s="212">
        <v>84</v>
      </c>
      <c r="W15" s="194">
        <v>22</v>
      </c>
      <c r="X15" s="61">
        <f t="shared" si="3"/>
        <v>26.2</v>
      </c>
      <c r="Y15" s="194">
        <v>84</v>
      </c>
      <c r="Z15" s="194">
        <v>22</v>
      </c>
      <c r="AA15" s="56">
        <f t="shared" si="4"/>
        <v>26.2</v>
      </c>
    </row>
    <row r="16" spans="1:27" ht="13.5" customHeight="1">
      <c r="A16" s="12">
        <v>36</v>
      </c>
      <c r="B16" s="13">
        <v>207</v>
      </c>
      <c r="C16" s="9" t="s">
        <v>53</v>
      </c>
      <c r="D16" s="18" t="s">
        <v>77</v>
      </c>
      <c r="E16" s="9"/>
      <c r="F16" s="5"/>
      <c r="G16" s="194"/>
      <c r="H16" s="194"/>
      <c r="I16" s="194"/>
      <c r="J16" s="194"/>
      <c r="K16" s="48" t="str">
        <f t="shared" si="0"/>
        <v> </v>
      </c>
      <c r="L16" s="206">
        <v>23</v>
      </c>
      <c r="M16" s="194">
        <v>11</v>
      </c>
      <c r="N16" s="194">
        <v>403</v>
      </c>
      <c r="O16" s="194">
        <v>85</v>
      </c>
      <c r="P16" s="48">
        <f t="shared" si="1"/>
        <v>21.1</v>
      </c>
      <c r="Q16" s="206">
        <v>6</v>
      </c>
      <c r="R16" s="194">
        <v>2</v>
      </c>
      <c r="S16" s="194">
        <v>55</v>
      </c>
      <c r="T16" s="194">
        <v>2</v>
      </c>
      <c r="U16" s="48">
        <f t="shared" si="2"/>
        <v>3.6</v>
      </c>
      <c r="V16" s="212">
        <v>111</v>
      </c>
      <c r="W16" s="194">
        <v>12</v>
      </c>
      <c r="X16" s="61">
        <f t="shared" si="3"/>
        <v>10.8</v>
      </c>
      <c r="Y16" s="194">
        <v>93</v>
      </c>
      <c r="Z16" s="194">
        <v>9</v>
      </c>
      <c r="AA16" s="56">
        <f t="shared" si="4"/>
        <v>9.7</v>
      </c>
    </row>
    <row r="17" spans="1:27" ht="13.5" customHeight="1">
      <c r="A17" s="12">
        <v>36</v>
      </c>
      <c r="B17" s="13">
        <v>208</v>
      </c>
      <c r="C17" s="9" t="s">
        <v>53</v>
      </c>
      <c r="D17" s="18" t="s">
        <v>81</v>
      </c>
      <c r="E17" s="9"/>
      <c r="F17" s="5"/>
      <c r="G17" s="194"/>
      <c r="H17" s="194"/>
      <c r="I17" s="194"/>
      <c r="J17" s="194"/>
      <c r="K17" s="48" t="str">
        <f t="shared" si="0"/>
        <v> </v>
      </c>
      <c r="L17" s="206">
        <v>17</v>
      </c>
      <c r="M17" s="194">
        <v>12</v>
      </c>
      <c r="N17" s="194">
        <v>313</v>
      </c>
      <c r="O17" s="194">
        <v>47</v>
      </c>
      <c r="P17" s="48">
        <f t="shared" si="1"/>
        <v>15</v>
      </c>
      <c r="Q17" s="206">
        <v>6</v>
      </c>
      <c r="R17" s="194">
        <v>1</v>
      </c>
      <c r="S17" s="194">
        <v>47</v>
      </c>
      <c r="T17" s="194">
        <v>2</v>
      </c>
      <c r="U17" s="48">
        <f t="shared" si="2"/>
        <v>4.3</v>
      </c>
      <c r="V17" s="212">
        <v>107</v>
      </c>
      <c r="W17" s="194">
        <v>23</v>
      </c>
      <c r="X17" s="61">
        <f t="shared" si="3"/>
        <v>21.5</v>
      </c>
      <c r="Y17" s="194">
        <v>97</v>
      </c>
      <c r="Z17" s="194">
        <v>15</v>
      </c>
      <c r="AA17" s="56">
        <f t="shared" si="4"/>
        <v>15.5</v>
      </c>
    </row>
    <row r="18" spans="1:27" ht="13.5" customHeight="1">
      <c r="A18" s="12">
        <v>36</v>
      </c>
      <c r="B18" s="13">
        <v>301</v>
      </c>
      <c r="C18" s="9" t="s">
        <v>53</v>
      </c>
      <c r="D18" s="18" t="s">
        <v>82</v>
      </c>
      <c r="E18" s="9"/>
      <c r="F18" s="5"/>
      <c r="G18" s="194"/>
      <c r="H18" s="194"/>
      <c r="I18" s="194"/>
      <c r="J18" s="194"/>
      <c r="K18" s="48" t="str">
        <f t="shared" si="0"/>
        <v> </v>
      </c>
      <c r="L18" s="206">
        <v>13</v>
      </c>
      <c r="M18" s="194">
        <v>8</v>
      </c>
      <c r="N18" s="194">
        <v>132</v>
      </c>
      <c r="O18" s="194">
        <v>16</v>
      </c>
      <c r="P18" s="48">
        <f t="shared" si="1"/>
        <v>12.1</v>
      </c>
      <c r="Q18" s="206">
        <v>5</v>
      </c>
      <c r="R18" s="194">
        <v>1</v>
      </c>
      <c r="S18" s="194">
        <v>28</v>
      </c>
      <c r="T18" s="194">
        <v>1</v>
      </c>
      <c r="U18" s="48">
        <f t="shared" si="2"/>
        <v>3.6</v>
      </c>
      <c r="V18" s="212">
        <v>15</v>
      </c>
      <c r="W18" s="194">
        <v>4</v>
      </c>
      <c r="X18" s="61">
        <f t="shared" si="3"/>
        <v>26.7</v>
      </c>
      <c r="Y18" s="194">
        <v>11</v>
      </c>
      <c r="Z18" s="194">
        <v>2</v>
      </c>
      <c r="AA18" s="56">
        <f t="shared" si="4"/>
        <v>18.2</v>
      </c>
    </row>
    <row r="19" spans="1:27" ht="13.5" customHeight="1">
      <c r="A19" s="12">
        <v>36</v>
      </c>
      <c r="B19" s="13">
        <v>302</v>
      </c>
      <c r="C19" s="9" t="s">
        <v>53</v>
      </c>
      <c r="D19" s="18" t="s">
        <v>107</v>
      </c>
      <c r="E19" s="9"/>
      <c r="F19" s="5"/>
      <c r="G19" s="194"/>
      <c r="H19" s="194"/>
      <c r="I19" s="194"/>
      <c r="J19" s="194"/>
      <c r="K19" s="48" t="str">
        <f t="shared" si="0"/>
        <v> </v>
      </c>
      <c r="L19" s="206">
        <v>8</v>
      </c>
      <c r="M19" s="194">
        <v>7</v>
      </c>
      <c r="N19" s="194">
        <v>76</v>
      </c>
      <c r="O19" s="194">
        <v>10</v>
      </c>
      <c r="P19" s="48">
        <f t="shared" si="1"/>
        <v>13.2</v>
      </c>
      <c r="Q19" s="206">
        <v>5</v>
      </c>
      <c r="R19" s="194">
        <v>2</v>
      </c>
      <c r="S19" s="194">
        <v>27</v>
      </c>
      <c r="T19" s="194">
        <v>3</v>
      </c>
      <c r="U19" s="48">
        <f t="shared" si="2"/>
        <v>11.1</v>
      </c>
      <c r="V19" s="212">
        <v>8</v>
      </c>
      <c r="W19" s="194">
        <v>1</v>
      </c>
      <c r="X19" s="61">
        <f t="shared" si="3"/>
        <v>12.5</v>
      </c>
      <c r="Y19" s="194">
        <v>8</v>
      </c>
      <c r="Z19" s="194">
        <v>1</v>
      </c>
      <c r="AA19" s="56">
        <f t="shared" si="4"/>
        <v>12.5</v>
      </c>
    </row>
    <row r="20" spans="1:27" ht="13.5" customHeight="1">
      <c r="A20" s="12">
        <v>36</v>
      </c>
      <c r="B20" s="13">
        <v>321</v>
      </c>
      <c r="C20" s="9" t="s">
        <v>53</v>
      </c>
      <c r="D20" s="18" t="s">
        <v>110</v>
      </c>
      <c r="E20" s="9"/>
      <c r="F20" s="5"/>
      <c r="G20" s="194"/>
      <c r="H20" s="194"/>
      <c r="I20" s="194"/>
      <c r="J20" s="194"/>
      <c r="K20" s="48" t="str">
        <f t="shared" si="0"/>
        <v> </v>
      </c>
      <c r="L20" s="206">
        <v>5</v>
      </c>
      <c r="M20" s="194">
        <v>4</v>
      </c>
      <c r="N20" s="194">
        <v>46</v>
      </c>
      <c r="O20" s="194">
        <v>14</v>
      </c>
      <c r="P20" s="48">
        <f t="shared" si="1"/>
        <v>30.4</v>
      </c>
      <c r="Q20" s="206">
        <v>1</v>
      </c>
      <c r="R20" s="194">
        <v>1</v>
      </c>
      <c r="S20" s="194">
        <v>10</v>
      </c>
      <c r="T20" s="194">
        <v>4</v>
      </c>
      <c r="U20" s="48">
        <f t="shared" si="2"/>
        <v>40</v>
      </c>
      <c r="V20" s="212">
        <v>7</v>
      </c>
      <c r="W20" s="194">
        <v>2</v>
      </c>
      <c r="X20" s="61">
        <f t="shared" si="3"/>
        <v>28.6</v>
      </c>
      <c r="Y20" s="194">
        <v>6</v>
      </c>
      <c r="Z20" s="194">
        <v>1</v>
      </c>
      <c r="AA20" s="56">
        <f t="shared" si="4"/>
        <v>16.7</v>
      </c>
    </row>
    <row r="21" spans="1:27" ht="13.5" customHeight="1">
      <c r="A21" s="12">
        <v>36</v>
      </c>
      <c r="B21" s="13">
        <v>341</v>
      </c>
      <c r="C21" s="9" t="s">
        <v>53</v>
      </c>
      <c r="D21" s="18" t="s">
        <v>104</v>
      </c>
      <c r="E21" s="9"/>
      <c r="F21" s="5"/>
      <c r="G21" s="194"/>
      <c r="H21" s="194"/>
      <c r="I21" s="194"/>
      <c r="J21" s="194"/>
      <c r="K21" s="48" t="str">
        <f t="shared" si="0"/>
        <v> </v>
      </c>
      <c r="L21" s="206">
        <v>11</v>
      </c>
      <c r="M21" s="194">
        <v>7</v>
      </c>
      <c r="N21" s="194">
        <v>155</v>
      </c>
      <c r="O21" s="194">
        <v>26</v>
      </c>
      <c r="P21" s="48">
        <f t="shared" si="1"/>
        <v>16.8</v>
      </c>
      <c r="Q21" s="206">
        <v>5</v>
      </c>
      <c r="R21" s="194">
        <v>1</v>
      </c>
      <c r="S21" s="194">
        <v>36</v>
      </c>
      <c r="T21" s="194">
        <v>1</v>
      </c>
      <c r="U21" s="48">
        <f t="shared" si="2"/>
        <v>2.8</v>
      </c>
      <c r="V21" s="212">
        <v>21</v>
      </c>
      <c r="W21" s="194">
        <v>1</v>
      </c>
      <c r="X21" s="61">
        <f t="shared" si="3"/>
        <v>4.8</v>
      </c>
      <c r="Y21" s="194">
        <v>19</v>
      </c>
      <c r="Z21" s="194">
        <v>0</v>
      </c>
      <c r="AA21" s="56">
        <f t="shared" si="4"/>
        <v>0</v>
      </c>
    </row>
    <row r="22" spans="1:27" ht="13.5" customHeight="1">
      <c r="A22" s="12">
        <v>36</v>
      </c>
      <c r="B22" s="13">
        <v>342</v>
      </c>
      <c r="C22" s="9" t="s">
        <v>53</v>
      </c>
      <c r="D22" s="18" t="s">
        <v>112</v>
      </c>
      <c r="E22" s="9"/>
      <c r="F22" s="5"/>
      <c r="G22" s="194"/>
      <c r="H22" s="194"/>
      <c r="I22" s="194"/>
      <c r="J22" s="194"/>
      <c r="K22" s="48" t="str">
        <f t="shared" si="0"/>
        <v> </v>
      </c>
      <c r="L22" s="206">
        <v>9</v>
      </c>
      <c r="M22" s="194">
        <v>7</v>
      </c>
      <c r="N22" s="194">
        <v>112</v>
      </c>
      <c r="O22" s="194">
        <v>19</v>
      </c>
      <c r="P22" s="48">
        <f t="shared" si="1"/>
        <v>17</v>
      </c>
      <c r="Q22" s="206">
        <v>5</v>
      </c>
      <c r="R22" s="194">
        <v>1</v>
      </c>
      <c r="S22" s="194">
        <v>32</v>
      </c>
      <c r="T22" s="194">
        <v>1</v>
      </c>
      <c r="U22" s="48">
        <f t="shared" si="2"/>
        <v>3.1</v>
      </c>
      <c r="V22" s="212">
        <v>17</v>
      </c>
      <c r="W22" s="194">
        <v>3</v>
      </c>
      <c r="X22" s="61">
        <f t="shared" si="3"/>
        <v>17.6</v>
      </c>
      <c r="Y22" s="194">
        <v>17</v>
      </c>
      <c r="Z22" s="194">
        <v>3</v>
      </c>
      <c r="AA22" s="56">
        <f aca="true" t="shared" si="5" ref="AA22:AA33">IF(Y22=0," ",ROUND(Z22/Y22*100,1))</f>
        <v>17.6</v>
      </c>
    </row>
    <row r="23" spans="1:27" ht="13.5" customHeight="1">
      <c r="A23" s="12">
        <v>36</v>
      </c>
      <c r="B23" s="13">
        <v>368</v>
      </c>
      <c r="C23" s="9" t="s">
        <v>53</v>
      </c>
      <c r="D23" s="18" t="s">
        <v>85</v>
      </c>
      <c r="E23" s="9"/>
      <c r="F23" s="5"/>
      <c r="G23" s="194"/>
      <c r="H23" s="194"/>
      <c r="I23" s="194"/>
      <c r="J23" s="194"/>
      <c r="K23" s="48" t="str">
        <f t="shared" si="0"/>
        <v> </v>
      </c>
      <c r="L23" s="206">
        <v>22</v>
      </c>
      <c r="M23" s="194">
        <v>11</v>
      </c>
      <c r="N23" s="194">
        <v>349</v>
      </c>
      <c r="O23" s="194">
        <v>55</v>
      </c>
      <c r="P23" s="48">
        <f t="shared" si="1"/>
        <v>15.8</v>
      </c>
      <c r="Q23" s="206">
        <v>5</v>
      </c>
      <c r="R23" s="194">
        <v>2</v>
      </c>
      <c r="S23" s="194">
        <v>39</v>
      </c>
      <c r="T23" s="194">
        <v>3</v>
      </c>
      <c r="U23" s="48">
        <f t="shared" si="2"/>
        <v>7.7</v>
      </c>
      <c r="V23" s="213">
        <v>41</v>
      </c>
      <c r="W23" s="194">
        <v>4</v>
      </c>
      <c r="X23" s="61">
        <f t="shared" si="3"/>
        <v>9.8</v>
      </c>
      <c r="Y23" s="194">
        <v>34</v>
      </c>
      <c r="Z23" s="194">
        <v>3</v>
      </c>
      <c r="AA23" s="56">
        <f t="shared" si="5"/>
        <v>8.8</v>
      </c>
    </row>
    <row r="24" spans="1:27" ht="13.5" customHeight="1">
      <c r="A24" s="12">
        <v>36</v>
      </c>
      <c r="B24" s="13">
        <v>387</v>
      </c>
      <c r="C24" s="9" t="s">
        <v>53</v>
      </c>
      <c r="D24" s="18" t="s">
        <v>89</v>
      </c>
      <c r="E24" s="9"/>
      <c r="F24" s="5"/>
      <c r="G24" s="194"/>
      <c r="H24" s="194"/>
      <c r="I24" s="194"/>
      <c r="J24" s="194"/>
      <c r="K24" s="48" t="str">
        <f t="shared" si="0"/>
        <v> </v>
      </c>
      <c r="L24" s="206">
        <v>14</v>
      </c>
      <c r="M24" s="194">
        <v>11</v>
      </c>
      <c r="N24" s="194">
        <v>251</v>
      </c>
      <c r="O24" s="194">
        <v>66</v>
      </c>
      <c r="P24" s="48">
        <f t="shared" si="1"/>
        <v>26.3</v>
      </c>
      <c r="Q24" s="206">
        <v>5</v>
      </c>
      <c r="R24" s="194">
        <v>3</v>
      </c>
      <c r="S24" s="194">
        <v>33</v>
      </c>
      <c r="T24" s="194">
        <v>6</v>
      </c>
      <c r="U24" s="48">
        <f t="shared" si="2"/>
        <v>18.2</v>
      </c>
      <c r="V24" s="212">
        <v>43</v>
      </c>
      <c r="W24" s="194">
        <v>15</v>
      </c>
      <c r="X24" s="61">
        <f t="shared" si="3"/>
        <v>34.9</v>
      </c>
      <c r="Y24" s="194">
        <v>33</v>
      </c>
      <c r="Z24" s="194">
        <v>8</v>
      </c>
      <c r="AA24" s="56">
        <f t="shared" si="5"/>
        <v>24.2</v>
      </c>
    </row>
    <row r="25" spans="1:27" ht="13.5" customHeight="1">
      <c r="A25" s="12">
        <v>36</v>
      </c>
      <c r="B25" s="13">
        <v>383</v>
      </c>
      <c r="C25" s="9" t="s">
        <v>53</v>
      </c>
      <c r="D25" s="18" t="s">
        <v>88</v>
      </c>
      <c r="E25" s="9"/>
      <c r="F25" s="5"/>
      <c r="G25" s="194"/>
      <c r="H25" s="194"/>
      <c r="I25" s="194"/>
      <c r="J25" s="194"/>
      <c r="K25" s="48" t="str">
        <f t="shared" si="0"/>
        <v> </v>
      </c>
      <c r="L25" s="206">
        <v>8</v>
      </c>
      <c r="M25" s="194">
        <v>7</v>
      </c>
      <c r="N25" s="194">
        <v>127</v>
      </c>
      <c r="O25" s="194">
        <v>37</v>
      </c>
      <c r="P25" s="48">
        <f t="shared" si="1"/>
        <v>29.1</v>
      </c>
      <c r="Q25" s="206">
        <v>5</v>
      </c>
      <c r="R25" s="194">
        <v>3</v>
      </c>
      <c r="S25" s="194">
        <v>32</v>
      </c>
      <c r="T25" s="194">
        <v>4</v>
      </c>
      <c r="U25" s="48">
        <f t="shared" si="2"/>
        <v>12.5</v>
      </c>
      <c r="V25" s="212">
        <v>17</v>
      </c>
      <c r="W25" s="194">
        <v>3</v>
      </c>
      <c r="X25" s="61">
        <f t="shared" si="3"/>
        <v>17.6</v>
      </c>
      <c r="Y25" s="194">
        <v>17</v>
      </c>
      <c r="Z25" s="194">
        <v>3</v>
      </c>
      <c r="AA25" s="56">
        <f t="shared" si="5"/>
        <v>17.6</v>
      </c>
    </row>
    <row r="26" spans="1:27" ht="13.5" customHeight="1">
      <c r="A26" s="12">
        <v>36</v>
      </c>
      <c r="B26" s="15">
        <v>388</v>
      </c>
      <c r="C26" s="9" t="s">
        <v>53</v>
      </c>
      <c r="D26" s="18" t="s">
        <v>93</v>
      </c>
      <c r="E26" s="9"/>
      <c r="F26" s="5"/>
      <c r="G26" s="194"/>
      <c r="H26" s="194"/>
      <c r="I26" s="194"/>
      <c r="J26" s="194"/>
      <c r="K26" s="48" t="str">
        <f t="shared" si="0"/>
        <v> </v>
      </c>
      <c r="L26" s="206">
        <v>19</v>
      </c>
      <c r="M26" s="194">
        <v>13</v>
      </c>
      <c r="N26" s="194">
        <v>564</v>
      </c>
      <c r="O26" s="194">
        <v>90</v>
      </c>
      <c r="P26" s="48">
        <f t="shared" si="1"/>
        <v>16</v>
      </c>
      <c r="Q26" s="206">
        <v>5</v>
      </c>
      <c r="R26" s="194">
        <v>2</v>
      </c>
      <c r="S26" s="194">
        <v>41</v>
      </c>
      <c r="T26" s="194">
        <v>2</v>
      </c>
      <c r="U26" s="48">
        <f t="shared" si="2"/>
        <v>4.9</v>
      </c>
      <c r="V26" s="212">
        <v>19</v>
      </c>
      <c r="W26" s="194">
        <v>0</v>
      </c>
      <c r="X26" s="61">
        <f t="shared" si="3"/>
        <v>0</v>
      </c>
      <c r="Y26" s="194">
        <v>19</v>
      </c>
      <c r="Z26" s="194">
        <v>0</v>
      </c>
      <c r="AA26" s="56">
        <f t="shared" si="5"/>
        <v>0</v>
      </c>
    </row>
    <row r="27" spans="1:27" ht="13.5" customHeight="1">
      <c r="A27" s="12">
        <v>36</v>
      </c>
      <c r="B27" s="15">
        <v>401</v>
      </c>
      <c r="C27" s="9" t="s">
        <v>53</v>
      </c>
      <c r="D27" s="18" t="s">
        <v>108</v>
      </c>
      <c r="E27" s="9"/>
      <c r="F27" s="5"/>
      <c r="G27" s="194"/>
      <c r="H27" s="194"/>
      <c r="I27" s="194"/>
      <c r="J27" s="194"/>
      <c r="K27" s="48" t="str">
        <f t="shared" si="0"/>
        <v> </v>
      </c>
      <c r="L27" s="206">
        <v>16</v>
      </c>
      <c r="M27" s="194">
        <v>14</v>
      </c>
      <c r="N27" s="194">
        <v>215</v>
      </c>
      <c r="O27" s="194">
        <v>57</v>
      </c>
      <c r="P27" s="48">
        <f t="shared" si="1"/>
        <v>26.5</v>
      </c>
      <c r="Q27" s="206">
        <v>5</v>
      </c>
      <c r="R27" s="194">
        <v>1</v>
      </c>
      <c r="S27" s="194">
        <v>28</v>
      </c>
      <c r="T27" s="194">
        <v>2</v>
      </c>
      <c r="U27" s="48">
        <f t="shared" si="2"/>
        <v>7.1</v>
      </c>
      <c r="V27" s="212">
        <v>26</v>
      </c>
      <c r="W27" s="194">
        <v>3</v>
      </c>
      <c r="X27" s="61">
        <f t="shared" si="3"/>
        <v>11.5</v>
      </c>
      <c r="Y27" s="194">
        <v>22</v>
      </c>
      <c r="Z27" s="194">
        <v>1</v>
      </c>
      <c r="AA27" s="56">
        <f t="shared" si="5"/>
        <v>4.5</v>
      </c>
    </row>
    <row r="28" spans="1:27" ht="13.5" customHeight="1">
      <c r="A28" s="12">
        <v>36</v>
      </c>
      <c r="B28" s="15">
        <v>402</v>
      </c>
      <c r="C28" s="9" t="s">
        <v>53</v>
      </c>
      <c r="D28" s="18" t="s">
        <v>101</v>
      </c>
      <c r="E28" s="9"/>
      <c r="F28" s="5"/>
      <c r="G28" s="194"/>
      <c r="H28" s="194"/>
      <c r="I28" s="194"/>
      <c r="J28" s="194"/>
      <c r="K28" s="48" t="str">
        <f t="shared" si="0"/>
        <v> </v>
      </c>
      <c r="L28" s="206">
        <v>16</v>
      </c>
      <c r="M28" s="194">
        <v>9</v>
      </c>
      <c r="N28" s="194">
        <v>238</v>
      </c>
      <c r="O28" s="194">
        <v>37</v>
      </c>
      <c r="P28" s="48">
        <f t="shared" si="1"/>
        <v>15.5</v>
      </c>
      <c r="Q28" s="206">
        <v>5</v>
      </c>
      <c r="R28" s="194">
        <v>1</v>
      </c>
      <c r="S28" s="194">
        <v>29</v>
      </c>
      <c r="T28" s="194">
        <v>1</v>
      </c>
      <c r="U28" s="48">
        <f t="shared" si="2"/>
        <v>3.4</v>
      </c>
      <c r="V28" s="212">
        <v>10</v>
      </c>
      <c r="W28" s="194">
        <v>1</v>
      </c>
      <c r="X28" s="61">
        <f t="shared" si="3"/>
        <v>10</v>
      </c>
      <c r="Y28" s="194">
        <v>10</v>
      </c>
      <c r="Z28" s="194">
        <v>1</v>
      </c>
      <c r="AA28" s="56">
        <f t="shared" si="5"/>
        <v>10</v>
      </c>
    </row>
    <row r="29" spans="1:27" ht="13.5" customHeight="1">
      <c r="A29" s="12">
        <v>36</v>
      </c>
      <c r="B29" s="15">
        <v>403</v>
      </c>
      <c r="C29" s="9" t="s">
        <v>53</v>
      </c>
      <c r="D29" s="18" t="s">
        <v>95</v>
      </c>
      <c r="E29" s="9"/>
      <c r="F29" s="5"/>
      <c r="G29" s="194"/>
      <c r="H29" s="194"/>
      <c r="I29" s="194"/>
      <c r="J29" s="194"/>
      <c r="K29" s="48" t="str">
        <f t="shared" si="0"/>
        <v> </v>
      </c>
      <c r="L29" s="206">
        <v>11</v>
      </c>
      <c r="M29" s="194">
        <v>11</v>
      </c>
      <c r="N29" s="194">
        <v>150</v>
      </c>
      <c r="O29" s="194">
        <v>37</v>
      </c>
      <c r="P29" s="48">
        <f t="shared" si="1"/>
        <v>24.7</v>
      </c>
      <c r="Q29" s="206">
        <v>5</v>
      </c>
      <c r="R29" s="194">
        <v>1</v>
      </c>
      <c r="S29" s="194">
        <v>33</v>
      </c>
      <c r="T29" s="194">
        <v>1</v>
      </c>
      <c r="U29" s="48">
        <f t="shared" si="2"/>
        <v>3</v>
      </c>
      <c r="V29" s="212">
        <v>32</v>
      </c>
      <c r="W29" s="194">
        <v>14</v>
      </c>
      <c r="X29" s="61">
        <f t="shared" si="3"/>
        <v>43.8</v>
      </c>
      <c r="Y29" s="194">
        <v>26</v>
      </c>
      <c r="Z29" s="194">
        <v>8</v>
      </c>
      <c r="AA29" s="56">
        <f t="shared" si="5"/>
        <v>30.8</v>
      </c>
    </row>
    <row r="30" spans="1:27" ht="13.5" customHeight="1">
      <c r="A30" s="12">
        <v>36</v>
      </c>
      <c r="B30" s="15">
        <v>404</v>
      </c>
      <c r="C30" s="9" t="s">
        <v>53</v>
      </c>
      <c r="D30" s="18" t="s">
        <v>97</v>
      </c>
      <c r="E30" s="9"/>
      <c r="F30" s="5"/>
      <c r="G30" s="194"/>
      <c r="H30" s="194"/>
      <c r="I30" s="194"/>
      <c r="J30" s="194"/>
      <c r="K30" s="48" t="str">
        <f t="shared" si="0"/>
        <v> </v>
      </c>
      <c r="L30" s="206">
        <v>12</v>
      </c>
      <c r="M30" s="194">
        <v>10</v>
      </c>
      <c r="N30" s="194">
        <v>154</v>
      </c>
      <c r="O30" s="194">
        <v>17</v>
      </c>
      <c r="P30" s="48">
        <f t="shared" si="1"/>
        <v>11</v>
      </c>
      <c r="Q30" s="206">
        <v>5</v>
      </c>
      <c r="R30" s="194">
        <v>1</v>
      </c>
      <c r="S30" s="194">
        <v>38</v>
      </c>
      <c r="T30" s="194">
        <v>1</v>
      </c>
      <c r="U30" s="48">
        <f t="shared" si="2"/>
        <v>2.6</v>
      </c>
      <c r="V30" s="212">
        <v>18</v>
      </c>
      <c r="W30" s="194">
        <v>8</v>
      </c>
      <c r="X30" s="61">
        <f t="shared" si="3"/>
        <v>44.4</v>
      </c>
      <c r="Y30" s="194">
        <v>16</v>
      </c>
      <c r="Z30" s="194">
        <v>8</v>
      </c>
      <c r="AA30" s="56">
        <f t="shared" si="5"/>
        <v>50</v>
      </c>
    </row>
    <row r="31" spans="1:27" ht="13.5" customHeight="1">
      <c r="A31" s="12">
        <v>36</v>
      </c>
      <c r="B31" s="15">
        <v>405</v>
      </c>
      <c r="C31" s="9" t="s">
        <v>53</v>
      </c>
      <c r="D31" s="18" t="s">
        <v>124</v>
      </c>
      <c r="E31" s="9"/>
      <c r="F31" s="5"/>
      <c r="G31" s="194"/>
      <c r="H31" s="194"/>
      <c r="I31" s="194"/>
      <c r="J31" s="194"/>
      <c r="K31" s="48" t="str">
        <f t="shared" si="0"/>
        <v> </v>
      </c>
      <c r="L31" s="206">
        <v>11</v>
      </c>
      <c r="M31" s="194">
        <v>7</v>
      </c>
      <c r="N31" s="194">
        <v>133</v>
      </c>
      <c r="O31" s="194">
        <v>11</v>
      </c>
      <c r="P31" s="48">
        <f t="shared" si="1"/>
        <v>8.3</v>
      </c>
      <c r="Q31" s="206">
        <v>5</v>
      </c>
      <c r="R31" s="194">
        <v>2</v>
      </c>
      <c r="S31" s="194">
        <v>33</v>
      </c>
      <c r="T31" s="194">
        <v>2</v>
      </c>
      <c r="U31" s="48">
        <f t="shared" si="2"/>
        <v>6.1</v>
      </c>
      <c r="V31" s="212">
        <v>13</v>
      </c>
      <c r="W31" s="194">
        <v>2</v>
      </c>
      <c r="X31" s="61">
        <f t="shared" si="3"/>
        <v>15.4</v>
      </c>
      <c r="Y31" s="194">
        <v>13</v>
      </c>
      <c r="Z31" s="194">
        <v>2</v>
      </c>
      <c r="AA31" s="56">
        <f t="shared" si="5"/>
        <v>15.4</v>
      </c>
    </row>
    <row r="32" spans="1:27" ht="13.5" customHeight="1">
      <c r="A32" s="12">
        <v>36</v>
      </c>
      <c r="B32" s="15">
        <v>468</v>
      </c>
      <c r="C32" s="9" t="s">
        <v>53</v>
      </c>
      <c r="D32" s="18" t="s">
        <v>99</v>
      </c>
      <c r="E32" s="9"/>
      <c r="F32" s="5"/>
      <c r="G32" s="194"/>
      <c r="H32" s="194"/>
      <c r="I32" s="194"/>
      <c r="J32" s="194"/>
      <c r="K32" s="48" t="str">
        <f t="shared" si="0"/>
        <v> </v>
      </c>
      <c r="L32" s="206">
        <v>9</v>
      </c>
      <c r="M32" s="194">
        <v>6</v>
      </c>
      <c r="N32" s="194">
        <v>98</v>
      </c>
      <c r="O32" s="194">
        <v>10</v>
      </c>
      <c r="P32" s="48">
        <f t="shared" si="1"/>
        <v>10.2</v>
      </c>
      <c r="Q32" s="206">
        <v>5</v>
      </c>
      <c r="R32" s="194">
        <v>1</v>
      </c>
      <c r="S32" s="194">
        <v>39</v>
      </c>
      <c r="T32" s="194">
        <v>1</v>
      </c>
      <c r="U32" s="48">
        <f t="shared" si="2"/>
        <v>2.6</v>
      </c>
      <c r="V32" s="212">
        <v>94</v>
      </c>
      <c r="W32" s="194">
        <v>18</v>
      </c>
      <c r="X32" s="61">
        <f t="shared" si="3"/>
        <v>19.1</v>
      </c>
      <c r="Y32" s="194">
        <v>64</v>
      </c>
      <c r="Z32" s="194">
        <v>5</v>
      </c>
      <c r="AA32" s="56">
        <f t="shared" si="5"/>
        <v>7.8</v>
      </c>
    </row>
    <row r="33" spans="1:27" ht="13.5" customHeight="1" thickBot="1">
      <c r="A33" s="12">
        <v>36</v>
      </c>
      <c r="B33" s="15">
        <v>489</v>
      </c>
      <c r="C33" s="9" t="s">
        <v>53</v>
      </c>
      <c r="D33" s="18" t="s">
        <v>102</v>
      </c>
      <c r="E33" s="9"/>
      <c r="F33" s="5"/>
      <c r="G33" s="194"/>
      <c r="H33" s="194"/>
      <c r="I33" s="194"/>
      <c r="J33" s="194"/>
      <c r="K33" s="48" t="str">
        <f t="shared" si="0"/>
        <v> </v>
      </c>
      <c r="L33" s="206">
        <v>18</v>
      </c>
      <c r="M33" s="194">
        <v>12</v>
      </c>
      <c r="N33" s="194">
        <v>249</v>
      </c>
      <c r="O33" s="194">
        <v>38</v>
      </c>
      <c r="P33" s="48">
        <f t="shared" si="1"/>
        <v>15.3</v>
      </c>
      <c r="Q33" s="206">
        <v>5</v>
      </c>
      <c r="R33" s="194">
        <v>1</v>
      </c>
      <c r="S33" s="194">
        <v>42</v>
      </c>
      <c r="T33" s="194">
        <v>1</v>
      </c>
      <c r="U33" s="48">
        <f t="shared" si="2"/>
        <v>2.4</v>
      </c>
      <c r="V33" s="212">
        <v>26</v>
      </c>
      <c r="W33" s="194">
        <v>10</v>
      </c>
      <c r="X33" s="61">
        <f t="shared" si="3"/>
        <v>38.5</v>
      </c>
      <c r="Y33" s="194">
        <v>19</v>
      </c>
      <c r="Z33" s="194">
        <v>3</v>
      </c>
      <c r="AA33" s="56">
        <f t="shared" si="5"/>
        <v>15.8</v>
      </c>
    </row>
    <row r="34" spans="1:27" ht="13.5" customHeight="1" thickBot="1">
      <c r="A34" s="19"/>
      <c r="B34" s="25">
        <v>900</v>
      </c>
      <c r="C34" s="26"/>
      <c r="D34" s="27" t="s">
        <v>17</v>
      </c>
      <c r="E34" s="16"/>
      <c r="F34" s="17"/>
      <c r="G34" s="202"/>
      <c r="H34" s="202"/>
      <c r="I34" s="202"/>
      <c r="J34" s="202"/>
      <c r="K34" s="49"/>
      <c r="L34" s="207">
        <f>SUM(L10:L33)</f>
        <v>374</v>
      </c>
      <c r="M34" s="207">
        <f>SUM(M10:M33)</f>
        <v>277</v>
      </c>
      <c r="N34" s="207">
        <f>SUM(N10:N33)</f>
        <v>6500</v>
      </c>
      <c r="O34" s="207">
        <f>SUM(O10:O33)</f>
        <v>1276</v>
      </c>
      <c r="P34" s="53">
        <f>IF(L34=" "," ",ROUND(O34/N34*100,1))</f>
        <v>19.6</v>
      </c>
      <c r="Q34" s="207">
        <f>SUM(Q10:Q33)</f>
        <v>122</v>
      </c>
      <c r="R34" s="207">
        <f>SUM(R10:R33)</f>
        <v>44</v>
      </c>
      <c r="S34" s="207">
        <f>SUM(S10:S33)</f>
        <v>947</v>
      </c>
      <c r="T34" s="207">
        <f>SUM(T10:T33)</f>
        <v>63</v>
      </c>
      <c r="U34" s="53">
        <f>IF(Q34=""," ",ROUND(T34/S34*100,1))</f>
        <v>6.7</v>
      </c>
      <c r="V34" s="214"/>
      <c r="W34" s="202"/>
      <c r="X34" s="62"/>
      <c r="Y34" s="202"/>
      <c r="Z34" s="202"/>
      <c r="AA34" s="57"/>
    </row>
    <row r="35" spans="1:27" ht="14.25" customHeight="1">
      <c r="A35" s="28"/>
      <c r="B35" s="29"/>
      <c r="C35" s="30" t="s">
        <v>120</v>
      </c>
      <c r="D35" s="31"/>
      <c r="E35" s="36"/>
      <c r="F35" s="37"/>
      <c r="G35" s="203"/>
      <c r="H35" s="203"/>
      <c r="I35" s="203"/>
      <c r="J35" s="203"/>
      <c r="K35" s="50"/>
      <c r="L35" s="208">
        <v>2</v>
      </c>
      <c r="M35" s="194">
        <v>2</v>
      </c>
      <c r="N35" s="197">
        <v>95</v>
      </c>
      <c r="O35" s="194">
        <v>35</v>
      </c>
      <c r="P35" s="74">
        <f aca="true" t="shared" si="6" ref="P35:P42">IF(L35=""," ",ROUND(O35/N35*100,1))</f>
        <v>36.8</v>
      </c>
      <c r="Q35" s="208"/>
      <c r="R35" s="194"/>
      <c r="S35" s="197"/>
      <c r="T35" s="194"/>
      <c r="U35" s="74" t="str">
        <f>IF(Q35=""," ",ROUND(T35/S35*100,1))</f>
        <v> </v>
      </c>
      <c r="V35" s="215"/>
      <c r="W35" s="203"/>
      <c r="X35" s="63"/>
      <c r="Y35" s="203"/>
      <c r="Z35" s="203"/>
      <c r="AA35" s="58"/>
    </row>
    <row r="36" spans="1:27" ht="14.25" customHeight="1">
      <c r="A36" s="28"/>
      <c r="B36" s="29"/>
      <c r="C36" s="30" t="s">
        <v>122</v>
      </c>
      <c r="D36" s="31"/>
      <c r="E36" s="36"/>
      <c r="F36" s="37"/>
      <c r="G36" s="203"/>
      <c r="H36" s="203"/>
      <c r="I36" s="203"/>
      <c r="J36" s="203"/>
      <c r="K36" s="50"/>
      <c r="L36" s="208">
        <v>1</v>
      </c>
      <c r="M36" s="194">
        <v>1</v>
      </c>
      <c r="N36" s="197">
        <v>65</v>
      </c>
      <c r="O36" s="194">
        <v>18</v>
      </c>
      <c r="P36" s="109">
        <f t="shared" si="6"/>
        <v>27.7</v>
      </c>
      <c r="Q36" s="208"/>
      <c r="R36" s="194"/>
      <c r="S36" s="197"/>
      <c r="T36" s="194"/>
      <c r="U36" s="109"/>
      <c r="V36" s="215"/>
      <c r="W36" s="203"/>
      <c r="X36" s="63"/>
      <c r="Y36" s="203"/>
      <c r="Z36" s="203"/>
      <c r="AA36" s="58"/>
    </row>
    <row r="37" spans="1:27" ht="14.25" customHeight="1">
      <c r="A37" s="28"/>
      <c r="B37" s="29"/>
      <c r="C37" s="30" t="s">
        <v>81</v>
      </c>
      <c r="D37" s="31"/>
      <c r="E37" s="36"/>
      <c r="F37" s="37"/>
      <c r="G37" s="203"/>
      <c r="H37" s="203"/>
      <c r="I37" s="203"/>
      <c r="J37" s="203"/>
      <c r="K37" s="50"/>
      <c r="L37" s="208">
        <v>1</v>
      </c>
      <c r="M37" s="194">
        <v>1</v>
      </c>
      <c r="N37" s="197">
        <v>55</v>
      </c>
      <c r="O37" s="194">
        <v>18</v>
      </c>
      <c r="P37" s="109">
        <f t="shared" si="6"/>
        <v>32.7</v>
      </c>
      <c r="Q37" s="208"/>
      <c r="R37" s="194"/>
      <c r="S37" s="197"/>
      <c r="T37" s="194"/>
      <c r="U37" s="109"/>
      <c r="V37" s="215"/>
      <c r="W37" s="203"/>
      <c r="X37" s="63"/>
      <c r="Y37" s="203"/>
      <c r="Z37" s="203"/>
      <c r="AA37" s="58"/>
    </row>
    <row r="38" spans="1:27" ht="14.25" customHeight="1">
      <c r="A38" s="28"/>
      <c r="B38" s="29"/>
      <c r="C38" s="30" t="s">
        <v>82</v>
      </c>
      <c r="D38" s="31"/>
      <c r="E38" s="36"/>
      <c r="F38" s="37"/>
      <c r="G38" s="203"/>
      <c r="H38" s="203"/>
      <c r="I38" s="203"/>
      <c r="J38" s="203"/>
      <c r="K38" s="50"/>
      <c r="L38" s="208">
        <v>2</v>
      </c>
      <c r="M38" s="194">
        <v>2</v>
      </c>
      <c r="N38" s="197">
        <v>15</v>
      </c>
      <c r="O38" s="194">
        <v>7</v>
      </c>
      <c r="P38" s="109">
        <f t="shared" si="6"/>
        <v>46.7</v>
      </c>
      <c r="Q38" s="208"/>
      <c r="R38" s="194"/>
      <c r="S38" s="197"/>
      <c r="T38" s="194"/>
      <c r="U38" s="109"/>
      <c r="V38" s="215"/>
      <c r="W38" s="203"/>
      <c r="X38" s="63"/>
      <c r="Y38" s="203"/>
      <c r="Z38" s="203"/>
      <c r="AA38" s="58"/>
    </row>
    <row r="39" spans="1:27" ht="14.25" customHeight="1">
      <c r="A39" s="28"/>
      <c r="B39" s="29"/>
      <c r="C39" s="30" t="s">
        <v>104</v>
      </c>
      <c r="D39" s="31"/>
      <c r="E39" s="36"/>
      <c r="F39" s="37"/>
      <c r="G39" s="203"/>
      <c r="H39" s="203"/>
      <c r="I39" s="203"/>
      <c r="J39" s="203"/>
      <c r="K39" s="50"/>
      <c r="L39" s="208">
        <v>2</v>
      </c>
      <c r="M39" s="194">
        <v>2</v>
      </c>
      <c r="N39" s="197">
        <v>28</v>
      </c>
      <c r="O39" s="194">
        <v>13</v>
      </c>
      <c r="P39" s="109">
        <f t="shared" si="6"/>
        <v>46.4</v>
      </c>
      <c r="Q39" s="208"/>
      <c r="R39" s="194"/>
      <c r="S39" s="197"/>
      <c r="T39" s="194"/>
      <c r="U39" s="109"/>
      <c r="V39" s="215"/>
      <c r="W39" s="203"/>
      <c r="X39" s="63"/>
      <c r="Y39" s="203"/>
      <c r="Z39" s="203"/>
      <c r="AA39" s="58"/>
    </row>
    <row r="40" spans="1:27" ht="14.25" customHeight="1">
      <c r="A40" s="12"/>
      <c r="B40" s="8"/>
      <c r="C40" s="9" t="s">
        <v>101</v>
      </c>
      <c r="D40" s="18"/>
      <c r="E40" s="38"/>
      <c r="F40" s="39"/>
      <c r="G40" s="204"/>
      <c r="H40" s="204"/>
      <c r="I40" s="204"/>
      <c r="J40" s="204"/>
      <c r="K40" s="51"/>
      <c r="L40" s="208">
        <v>2</v>
      </c>
      <c r="M40" s="194">
        <v>2</v>
      </c>
      <c r="N40" s="197">
        <v>29</v>
      </c>
      <c r="O40" s="194">
        <v>8</v>
      </c>
      <c r="P40" s="48">
        <f t="shared" si="6"/>
        <v>27.6</v>
      </c>
      <c r="Q40" s="208"/>
      <c r="R40" s="194"/>
      <c r="S40" s="197"/>
      <c r="T40" s="194"/>
      <c r="U40" s="48" t="str">
        <f>IF(Q40=""," ",ROUND(T40/S40*100,1))</f>
        <v> </v>
      </c>
      <c r="V40" s="216"/>
      <c r="W40" s="204"/>
      <c r="X40" s="64"/>
      <c r="Y40" s="204"/>
      <c r="Z40" s="204"/>
      <c r="AA40" s="59"/>
    </row>
    <row r="41" spans="1:27" ht="14.25" customHeight="1">
      <c r="A41" s="12"/>
      <c r="B41" s="8"/>
      <c r="C41" s="9" t="s">
        <v>95</v>
      </c>
      <c r="D41" s="18"/>
      <c r="E41" s="38"/>
      <c r="F41" s="39"/>
      <c r="G41" s="204"/>
      <c r="H41" s="204"/>
      <c r="I41" s="204"/>
      <c r="J41" s="204"/>
      <c r="K41" s="51"/>
      <c r="L41" s="206">
        <v>2</v>
      </c>
      <c r="M41" s="194">
        <v>2</v>
      </c>
      <c r="N41" s="194">
        <v>57</v>
      </c>
      <c r="O41" s="194">
        <v>22</v>
      </c>
      <c r="P41" s="48">
        <f t="shared" si="6"/>
        <v>38.6</v>
      </c>
      <c r="Q41" s="206"/>
      <c r="R41" s="194"/>
      <c r="S41" s="194"/>
      <c r="T41" s="194"/>
      <c r="U41" s="48"/>
      <c r="V41" s="216"/>
      <c r="W41" s="204"/>
      <c r="X41" s="64"/>
      <c r="Y41" s="204"/>
      <c r="Z41" s="204"/>
      <c r="AA41" s="59"/>
    </row>
    <row r="42" spans="1:27" ht="14.25" customHeight="1" thickBot="1">
      <c r="A42" s="32"/>
      <c r="B42" s="33"/>
      <c r="C42" s="34" t="s">
        <v>123</v>
      </c>
      <c r="D42" s="35"/>
      <c r="E42" s="40"/>
      <c r="F42" s="41"/>
      <c r="G42" s="205"/>
      <c r="H42" s="205"/>
      <c r="I42" s="205"/>
      <c r="J42" s="205"/>
      <c r="K42" s="52"/>
      <c r="L42" s="209">
        <v>1</v>
      </c>
      <c r="M42" s="210">
        <v>1</v>
      </c>
      <c r="N42" s="211">
        <v>60</v>
      </c>
      <c r="O42" s="210">
        <v>10</v>
      </c>
      <c r="P42" s="75">
        <f t="shared" si="6"/>
        <v>16.7</v>
      </c>
      <c r="Q42" s="209"/>
      <c r="R42" s="210"/>
      <c r="S42" s="211"/>
      <c r="T42" s="194"/>
      <c r="U42" s="75" t="str">
        <f>IF(Q42=""," ",ROUND(T42/S42*100,1))</f>
        <v> </v>
      </c>
      <c r="V42" s="217"/>
      <c r="W42" s="205"/>
      <c r="X42" s="65"/>
      <c r="Y42" s="205"/>
      <c r="Z42" s="205"/>
      <c r="AA42" s="60"/>
    </row>
    <row r="43" spans="1:27" ht="14.25" customHeight="1" thickBot="1">
      <c r="A43" s="19"/>
      <c r="B43" s="25">
        <v>999</v>
      </c>
      <c r="C43" s="26"/>
      <c r="D43" s="27" t="s">
        <v>16</v>
      </c>
      <c r="E43" s="16"/>
      <c r="F43" s="17"/>
      <c r="G43" s="202"/>
      <c r="H43" s="202"/>
      <c r="I43" s="202"/>
      <c r="J43" s="202"/>
      <c r="K43" s="49"/>
      <c r="L43" s="207">
        <f>SUM(L35:L42)</f>
        <v>13</v>
      </c>
      <c r="M43" s="207">
        <f>SUM(M35:M42)</f>
        <v>13</v>
      </c>
      <c r="N43" s="207">
        <f>SUM(N35:N42)</f>
        <v>404</v>
      </c>
      <c r="O43" s="207">
        <f>SUM(O35:O42)</f>
        <v>131</v>
      </c>
      <c r="P43" s="53">
        <f>IF(L43=0,"",ROUND(O43/N43*100,1))</f>
        <v>32.4</v>
      </c>
      <c r="Q43" s="207">
        <f>SUM(Q35:Q42)</f>
        <v>0</v>
      </c>
      <c r="R43" s="207">
        <f>SUM(R35:R42)</f>
        <v>0</v>
      </c>
      <c r="S43" s="207">
        <f>SUM(S35:S42)</f>
        <v>0</v>
      </c>
      <c r="T43" s="207">
        <f>SUM(T35:T42)</f>
        <v>0</v>
      </c>
      <c r="U43" s="53" t="str">
        <f>IF(Q43=0," ",ROUND(T43/S43*100,1))</f>
        <v> </v>
      </c>
      <c r="V43" s="214"/>
      <c r="W43" s="202"/>
      <c r="X43" s="62"/>
      <c r="Y43" s="202"/>
      <c r="Z43" s="202"/>
      <c r="AA43" s="57"/>
    </row>
    <row r="44" spans="1:27" ht="14.25" thickBot="1">
      <c r="A44" s="19"/>
      <c r="B44" s="24">
        <v>1000</v>
      </c>
      <c r="C44" s="335" t="s">
        <v>7</v>
      </c>
      <c r="D44" s="336"/>
      <c r="E44" s="16"/>
      <c r="F44" s="17"/>
      <c r="G44" s="200">
        <f>SUM(G10:G33)</f>
        <v>183</v>
      </c>
      <c r="H44" s="200">
        <f>SUM(H10:H33)</f>
        <v>146</v>
      </c>
      <c r="I44" s="200">
        <f>SUM(I10:I33)</f>
        <v>3027</v>
      </c>
      <c r="J44" s="200">
        <f>SUM(J10:J33)</f>
        <v>690</v>
      </c>
      <c r="K44" s="53">
        <f>IF(G44=" "," ",ROUND(J44/I44*100,1))</f>
        <v>22.8</v>
      </c>
      <c r="L44" s="201">
        <f>L34+L43</f>
        <v>387</v>
      </c>
      <c r="M44" s="200">
        <f>M34+M43</f>
        <v>290</v>
      </c>
      <c r="N44" s="200">
        <f>N34+N43</f>
        <v>6904</v>
      </c>
      <c r="O44" s="200">
        <f>O34+O43</f>
        <v>1407</v>
      </c>
      <c r="P44" s="53">
        <f>IF(L44=""," ",ROUND(O44/N44*100,1))</f>
        <v>20.4</v>
      </c>
      <c r="Q44" s="201">
        <f>Q34+Q43</f>
        <v>122</v>
      </c>
      <c r="R44" s="200">
        <f>R34+R43</f>
        <v>44</v>
      </c>
      <c r="S44" s="200">
        <f>S34+S43</f>
        <v>947</v>
      </c>
      <c r="T44" s="200">
        <f>T34+T43</f>
        <v>63</v>
      </c>
      <c r="U44" s="53">
        <f>IF(Q44=""," ",ROUND(T44/S44*100,1))</f>
        <v>6.7</v>
      </c>
      <c r="V44" s="218">
        <f>SUM(V10:V33)</f>
        <v>1519</v>
      </c>
      <c r="W44" s="200">
        <f>SUM(W10:W33)</f>
        <v>255</v>
      </c>
      <c r="X44" s="228">
        <f>IF(V44=""," ",ROUND(W44/V44*100,1))</f>
        <v>16.8</v>
      </c>
      <c r="Y44" s="200">
        <f>SUM(Y10:Y33)</f>
        <v>1184</v>
      </c>
      <c r="Z44" s="200">
        <f>SUM(Z10:Z33)</f>
        <v>160</v>
      </c>
      <c r="AA44" s="55">
        <f>IF(Y44=0," ",ROUND(Z44/Y44*100,1))</f>
        <v>13.5</v>
      </c>
    </row>
  </sheetData>
  <sheetProtection/>
  <mergeCells count="30">
    <mergeCell ref="V6:X6"/>
    <mergeCell ref="Q6:S6"/>
    <mergeCell ref="L6:N6"/>
    <mergeCell ref="E6:F6"/>
    <mergeCell ref="P8:P9"/>
    <mergeCell ref="E8:E9"/>
    <mergeCell ref="G8:G9"/>
    <mergeCell ref="F8:F9"/>
    <mergeCell ref="N8:N9"/>
    <mergeCell ref="L8:L9"/>
    <mergeCell ref="C4:D4"/>
    <mergeCell ref="F4:H4"/>
    <mergeCell ref="J4:M4"/>
    <mergeCell ref="L7:P7"/>
    <mergeCell ref="C44:D44"/>
    <mergeCell ref="E7:K7"/>
    <mergeCell ref="I8:I9"/>
    <mergeCell ref="K8:K9"/>
    <mergeCell ref="A7:A9"/>
    <mergeCell ref="C7:C9"/>
    <mergeCell ref="D7:D9"/>
    <mergeCell ref="B7:B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T35:T42 R35:R42 O35:O42 M35:M42 J10:J33 H10:H33 O10:O33 M10:M33 T10:T33 R10:R33 W10:W33 Z10:Z33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3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&amp;R（徳島県）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2008-10-24T08:12:30Z</cp:lastPrinted>
  <dcterms:created xsi:type="dcterms:W3CDTF">2002-01-07T10:53:07Z</dcterms:created>
  <dcterms:modified xsi:type="dcterms:W3CDTF">2008-10-24T08:14:08Z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-1241985294</vt:i4>
  </property>
  <property fmtid="{D5CDD505-2E9C-101B-9397-08002B2CF9AE}" pid="3" name="_EmailSubject">
    <vt:lpwstr>４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