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調査票４－１" sheetId="1" r:id="rId1"/>
    <sheet name="調査票４－２" sheetId="2" r:id="rId2"/>
    <sheet name="調査票４－３" sheetId="3" r:id="rId3"/>
    <sheet name="調査票４－４ 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 '!$7:$9</definedName>
  </definedNames>
  <calcPr fullCalcOnLoad="1"/>
</workbook>
</file>

<file path=xl/sharedStrings.xml><?xml version="1.0" encoding="utf-8"?>
<sst xmlns="http://schemas.openxmlformats.org/spreadsheetml/2006/main" count="512" uniqueCount="253">
  <si>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</si>
  <si>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</si>
  <si>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</si>
  <si>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</si>
  <si>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</si>
  <si>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</si>
  <si>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</si>
  <si>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</si>
  <si>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</si>
  <si>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</si>
  <si>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</si>
  <si>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</si>
  <si>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</si>
  <si>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</si>
  <si>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</si>
  <si>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</si>
  <si>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</si>
  <si>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</si>
  <si>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</si>
  <si>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</si>
  <si>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</si>
  <si>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</si>
  <si>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</si>
  <si>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</si>
  <si>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</si>
  <si>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</si>
  <si>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</si>
  <si>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</si>
  <si>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</si>
  <si>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</si>
  <si>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</si>
  <si>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</si>
  <si>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</si>
  <si>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</si>
  <si>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</si>
  <si>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</si>
  <si>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</si>
  <si>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</si>
  <si>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</si>
  <si>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</si>
  <si>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</si>
  <si>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</si>
  <si>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</si>
  <si>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</si>
  <si>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</si>
  <si>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</si>
  <si>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</si>
  <si>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</si>
  <si>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</si>
  <si>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</si>
  <si>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</si>
  <si>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</si>
  <si>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</si>
  <si>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</si>
  <si>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</si>
  <si>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</si>
  <si>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</si>
  <si>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岡山県</t>
  </si>
  <si>
    <t>岡山市</t>
  </si>
  <si>
    <t>男女共同参画課</t>
  </si>
  <si>
    <t>岡山市男女共同参画社会の形成の促進に関する条例</t>
  </si>
  <si>
    <t>岡山市男女共同参画社会の形成の促進に関する基本計画</t>
  </si>
  <si>
    <t>H19～H23</t>
  </si>
  <si>
    <t>倉敷市</t>
  </si>
  <si>
    <t>倉敷市男女共同参画条例</t>
  </si>
  <si>
    <t>くらしき男女共同参画プラン</t>
  </si>
  <si>
    <t>H13～H22</t>
  </si>
  <si>
    <t>津山市</t>
  </si>
  <si>
    <t>人権啓発課</t>
  </si>
  <si>
    <t>津山市男女共同参画まちづくり条例</t>
  </si>
  <si>
    <t>玉野市</t>
  </si>
  <si>
    <t>総務課</t>
  </si>
  <si>
    <t>玉野市男女共同参画推進条例</t>
  </si>
  <si>
    <t>新たまの男女共同参画プラン</t>
  </si>
  <si>
    <t>笠岡市</t>
  </si>
  <si>
    <t>人権政策課</t>
  </si>
  <si>
    <t>笠岡市男女共同参画推進条例</t>
  </si>
  <si>
    <t>第2次かさおかウィズプランⅡ</t>
  </si>
  <si>
    <t>H18～H21</t>
  </si>
  <si>
    <t>井原市</t>
  </si>
  <si>
    <t>井原市男女共同参画のまちづくり条例</t>
  </si>
  <si>
    <t>いばら男女共同参画プラン</t>
  </si>
  <si>
    <t>H18～H22</t>
  </si>
  <si>
    <t>総社市</t>
  </si>
  <si>
    <t>人権・まちづくり推進課</t>
  </si>
  <si>
    <t>総社市男女共同参画推進条例</t>
  </si>
  <si>
    <t>総社市男女共同参画プラン</t>
  </si>
  <si>
    <t>高梁市</t>
  </si>
  <si>
    <t>企画課</t>
  </si>
  <si>
    <t>高梁市男女共同参画推進条例</t>
  </si>
  <si>
    <t>高梁市男女共同参画基本計画</t>
  </si>
  <si>
    <t>H18～H23</t>
  </si>
  <si>
    <t>新見市</t>
  </si>
  <si>
    <t>企画課</t>
  </si>
  <si>
    <t>新見市男女共同参画まちづくり条例</t>
  </si>
  <si>
    <t>新見市男女共同参画基本計画</t>
  </si>
  <si>
    <t>H18～Ｈ22</t>
  </si>
  <si>
    <t>備前市</t>
  </si>
  <si>
    <t>備前市男女共同参画まちづくり条例</t>
  </si>
  <si>
    <t>備前市男女共同参画基本計画</t>
  </si>
  <si>
    <t>瀬戸内市</t>
  </si>
  <si>
    <t>人権啓発室</t>
  </si>
  <si>
    <t>瀬戸内市男女共同参画推進条例</t>
  </si>
  <si>
    <t>瀬戸内市男女共同参画基本計画</t>
  </si>
  <si>
    <t>赤磐市</t>
  </si>
  <si>
    <t>市民課</t>
  </si>
  <si>
    <t>赤磐市男女共同参画基本計画</t>
  </si>
  <si>
    <t>真庭市</t>
  </si>
  <si>
    <t>生涯学習課</t>
  </si>
  <si>
    <t>真庭市男女共同参画推進条例</t>
  </si>
  <si>
    <t>美作市</t>
  </si>
  <si>
    <t>協働企画課</t>
  </si>
  <si>
    <t>美作市男女共同参画まちづくり促進に関する条例</t>
  </si>
  <si>
    <t>美作市男女共同参画プラン</t>
  </si>
  <si>
    <t>H19～H28</t>
  </si>
  <si>
    <t>浅口市</t>
  </si>
  <si>
    <t>企画情報課</t>
  </si>
  <si>
    <t>和気町</t>
  </si>
  <si>
    <t>社会教育課</t>
  </si>
  <si>
    <t>早島町</t>
  </si>
  <si>
    <t>はやしま男女共同参画計画【改訂版】</t>
  </si>
  <si>
    <t>里庄町</t>
  </si>
  <si>
    <t>矢掛町</t>
  </si>
  <si>
    <t>総務企画課</t>
  </si>
  <si>
    <t>矢掛町男女共同参画プラン</t>
  </si>
  <si>
    <t>新庄村</t>
  </si>
  <si>
    <t>住民福祉課</t>
  </si>
  <si>
    <t>新庄村男女共同参画の推進条例</t>
  </si>
  <si>
    <t>新庄村男女共同参画基本計画</t>
  </si>
  <si>
    <t>鏡野町</t>
  </si>
  <si>
    <t>勝央町</t>
  </si>
  <si>
    <t>教育振興部</t>
  </si>
  <si>
    <t>奈義町</t>
  </si>
  <si>
    <t>産業振興課</t>
  </si>
  <si>
    <t>西粟倉村</t>
  </si>
  <si>
    <t>総務企画課</t>
  </si>
  <si>
    <t>西粟倉村男女共同参画推進条例</t>
  </si>
  <si>
    <t>久米南町</t>
  </si>
  <si>
    <t>美咲町</t>
  </si>
  <si>
    <t>美咲町男女共同参画まちづくり条例</t>
  </si>
  <si>
    <t>美咲町男女共同参画基本計画</t>
  </si>
  <si>
    <t>吉備中央町</t>
  </si>
  <si>
    <t>協働推進課</t>
  </si>
  <si>
    <t>吉備中央町男女共同参画推進条例</t>
  </si>
  <si>
    <t>吉備中央町男女共同参画基本計画</t>
  </si>
  <si>
    <t>平成23年度</t>
  </si>
  <si>
    <t>総社市男女共同参画都市宣言</t>
  </si>
  <si>
    <t>倉敷市男女共同参画推進センター</t>
  </si>
  <si>
    <t>ウィズアップくらしき</t>
  </si>
  <si>
    <t>710-0055</t>
  </si>
  <si>
    <t>倉敷市阿知1丁目7番1-603号</t>
  </si>
  <si>
    <t>http://www.city.kurashiki.okayama.jp/danjyo/withup/index.html</t>
  </si>
  <si>
    <t>倉敷市男女共同参画都市宣言</t>
  </si>
  <si>
    <t>平成22年度</t>
  </si>
  <si>
    <t>倉敷市</t>
  </si>
  <si>
    <t>備前市男女共同参画交流サロン</t>
  </si>
  <si>
    <t>ウィズびぜん</t>
  </si>
  <si>
    <t>備前市西片上17番地2</t>
  </si>
  <si>
    <t>里庄町男女共同参画基本計画</t>
  </si>
  <si>
    <t>平成24年度</t>
  </si>
  <si>
    <t>玉野市男女共同参画推進センター</t>
  </si>
  <si>
    <t>玉野市築港4丁目25-10</t>
  </si>
  <si>
    <t>玉野市男女共同参画都市宣言</t>
  </si>
  <si>
    <t>新見市男女共同参画プラザ</t>
  </si>
  <si>
    <t>718-0011</t>
  </si>
  <si>
    <t>0867-72-6159</t>
  </si>
  <si>
    <t>http://www.city.niimi.okayama.jp/?ID=8934</t>
  </si>
  <si>
    <t>さんかく岡山</t>
  </si>
  <si>
    <t>笠岡市男女共同参画推進センター</t>
  </si>
  <si>
    <t>てらすセンター</t>
  </si>
  <si>
    <t>714-0098</t>
  </si>
  <si>
    <t>笠岡市十一番町１６－２</t>
  </si>
  <si>
    <t>0865-62-5769</t>
  </si>
  <si>
    <t>平成21年度</t>
  </si>
  <si>
    <t>平成28年度</t>
  </si>
  <si>
    <t>真庭市男女共同参画基本計画</t>
  </si>
  <si>
    <t>真庭市男女共同参画杜市宣言</t>
  </si>
  <si>
    <t>赤磐市男女共同参画推進条例</t>
  </si>
  <si>
    <t>さん・さん</t>
  </si>
  <si>
    <t>津山男女共同参画センター「さん・さん」</t>
  </si>
  <si>
    <t>和気町男女共同参画まちづくり推進に関する条例</t>
  </si>
  <si>
    <t>和気町男女共同参画プラン</t>
  </si>
  <si>
    <t>和気町</t>
  </si>
  <si>
    <t>新つやま男女共同参画さんさんプラン</t>
  </si>
  <si>
    <t>H20～H24</t>
  </si>
  <si>
    <t xml:space="preserve">○ </t>
  </si>
  <si>
    <t>○</t>
  </si>
  <si>
    <t>H19～H23</t>
  </si>
  <si>
    <t>H19～H22</t>
  </si>
  <si>
    <t>H20～H25</t>
  </si>
  <si>
    <t>H20～H24</t>
  </si>
  <si>
    <t>コード
市(区)町村</t>
  </si>
  <si>
    <t>有無
庁内連絡会議の</t>
  </si>
  <si>
    <t>現在
の
状況</t>
  </si>
  <si>
    <t>700-0822</t>
  </si>
  <si>
    <t>086-803-3355</t>
  </si>
  <si>
    <t xml:space="preserve">○ </t>
  </si>
  <si>
    <t>○</t>
  </si>
  <si>
    <t>086-435-5750</t>
  </si>
  <si>
    <t xml:space="preserve">○ </t>
  </si>
  <si>
    <t>○</t>
  </si>
  <si>
    <t>708-8520</t>
  </si>
  <si>
    <t>0868-31-2533</t>
  </si>
  <si>
    <t xml:space="preserve">○ </t>
  </si>
  <si>
    <t>○</t>
  </si>
  <si>
    <t>706-0002</t>
  </si>
  <si>
    <t>0863-33-7867</t>
  </si>
  <si>
    <t xml:space="preserve">○ </t>
  </si>
  <si>
    <t>○</t>
  </si>
  <si>
    <t>705-0021</t>
  </si>
  <si>
    <t>0869-64-1133</t>
  </si>
  <si>
    <t xml:space="preserve">○ </t>
  </si>
  <si>
    <t>○</t>
  </si>
  <si>
    <t>岡山市男女共同参画社会推進センター</t>
  </si>
  <si>
    <t>岡山市表町三丁目１４番１－２０１号</t>
  </si>
  <si>
    <t>http://www.city.okayama.okayama.jp/shimin/danjo/center/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</si>
  <si>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</si>
  <si>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</si>
  <si>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</si>
  <si>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</si>
  <si>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</si>
  <si>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</si>
  <si>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</si>
  <si>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</si>
  <si>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</si>
  <si>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</si>
  <si>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</si>
  <si>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</si>
  <si>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</si>
  <si>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</si>
  <si>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</si>
  <si>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</si>
  <si>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</si>
  <si>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</si>
  <si>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</si>
  <si>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</si>
  <si>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</si>
  <si>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　調査時点コード</t>
  </si>
  <si>
    <t>岡山県</t>
  </si>
  <si>
    <t>岡山県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</si>
  <si>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</si>
  <si>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</si>
  <si>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</si>
  <si>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</si>
  <si>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</si>
  <si>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http://www.city.bizen.okayama.jp/shimin/benri/jinken/index.jsp</t>
  </si>
  <si>
    <t>津山市新魚町17番地
アルネ津山5階</t>
  </si>
  <si>
    <t>新見市新見１２３－２　
まなび広場２階</t>
  </si>
  <si>
    <t>協働のまちづくり市民推進室</t>
  </si>
  <si>
    <t>浅口市男女共同参画推進条例</t>
  </si>
  <si>
    <t xml:space="preserve">   H13.10.1
一部H14.4.1</t>
  </si>
  <si>
    <t>ｈｔｔｐ://www.city.kasaoka.
okayama.jp/001i/000i.html</t>
  </si>
  <si>
    <t>http://www.city.tsuyama.lg.jp
/index.cfm/20053132html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</si>
</sst>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  <numFmt numFmtId="188" formatCode="0_);[Red]\(0\)"/>
    <numFmt numFmtId="189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5" fillId="0" borderId="0" xfId="0" applyFont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2" borderId="33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185" fontId="2" fillId="2" borderId="1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79" fontId="2" fillId="3" borderId="36" xfId="0" applyNumberFormat="1" applyFont="1" applyFill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185" fontId="2" fillId="2" borderId="46" xfId="0" applyNumberFormat="1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18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/>
    </xf>
    <xf numFmtId="0" fontId="2" fillId="4" borderId="45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0" fontId="2" fillId="4" borderId="45" xfId="0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179" fontId="2" fillId="3" borderId="4" xfId="0" applyNumberFormat="1" applyFont="1" applyFill="1" applyBorder="1" applyAlignment="1">
      <alignment vertical="center" wrapText="1"/>
    </xf>
    <xf numFmtId="180" fontId="2" fillId="3" borderId="2" xfId="0" applyNumberFormat="1" applyFont="1" applyFill="1" applyBorder="1" applyAlignment="1">
      <alignment vertical="center" wrapText="1"/>
    </xf>
    <xf numFmtId="180" fontId="2" fillId="3" borderId="4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 horizontal="left" wrapText="1"/>
    </xf>
    <xf numFmtId="0" fontId="4" fillId="2" borderId="4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4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wrapText="1"/>
    </xf>
    <xf numFmtId="0" fontId="4" fillId="2" borderId="45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wrapText="1"/>
    </xf>
    <xf numFmtId="0" fontId="4" fillId="2" borderId="50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4" fillId="2" borderId="49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48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85" fontId="2" fillId="2" borderId="1" xfId="0" applyNumberFormat="1" applyFont="1" applyFill="1" applyBorder="1" applyAlignment="1">
      <alignment vertical="top" wrapText="1"/>
    </xf>
    <xf numFmtId="0" fontId="4" fillId="2" borderId="50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4" fillId="2" borderId="48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2" borderId="48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185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top" wrapText="1" shrinkToFit="1"/>
    </xf>
    <xf numFmtId="0" fontId="4" fillId="2" borderId="5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textRotation="255" wrapText="1"/>
    </xf>
    <xf numFmtId="0" fontId="2" fillId="0" borderId="29" xfId="0" applyFont="1" applyBorder="1" applyAlignment="1">
      <alignment horizontal="center" textRotation="255" wrapText="1"/>
    </xf>
    <xf numFmtId="188" fontId="2" fillId="2" borderId="3" xfId="0" applyNumberFormat="1" applyFont="1" applyFill="1" applyBorder="1" applyAlignment="1">
      <alignment horizontal="right"/>
    </xf>
    <xf numFmtId="188" fontId="2" fillId="2" borderId="3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 vertical="center"/>
    </xf>
    <xf numFmtId="189" fontId="2" fillId="2" borderId="1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 vertical="center" wrapText="1"/>
    </xf>
    <xf numFmtId="189" fontId="2" fillId="2" borderId="48" xfId="0" applyNumberFormat="1" applyFont="1" applyFill="1" applyBorder="1" applyAlignment="1">
      <alignment/>
    </xf>
    <xf numFmtId="189" fontId="2" fillId="2" borderId="48" xfId="0" applyNumberFormat="1" applyFont="1" applyFill="1" applyBorder="1" applyAlignment="1">
      <alignment vertical="center" wrapText="1"/>
    </xf>
    <xf numFmtId="189" fontId="2" fillId="5" borderId="56" xfId="0" applyNumberFormat="1" applyFont="1" applyFill="1" applyBorder="1" applyAlignment="1">
      <alignment/>
    </xf>
    <xf numFmtId="189" fontId="2" fillId="2" borderId="49" xfId="0" applyNumberFormat="1" applyFont="1" applyFill="1" applyBorder="1" applyAlignment="1">
      <alignment/>
    </xf>
    <xf numFmtId="189" fontId="2" fillId="2" borderId="46" xfId="0" applyNumberFormat="1" applyFont="1" applyFill="1" applyBorder="1" applyAlignment="1">
      <alignment/>
    </xf>
    <xf numFmtId="189" fontId="2" fillId="3" borderId="56" xfId="0" applyNumberFormat="1" applyFont="1" applyFill="1" applyBorder="1" applyAlignment="1">
      <alignment/>
    </xf>
    <xf numFmtId="189" fontId="2" fillId="3" borderId="20" xfId="0" applyNumberFormat="1" applyFont="1" applyFill="1" applyBorder="1" applyAlignment="1">
      <alignment/>
    </xf>
    <xf numFmtId="189" fontId="2" fillId="2" borderId="3" xfId="0" applyNumberFormat="1" applyFont="1" applyFill="1" applyBorder="1" applyAlignment="1">
      <alignment/>
    </xf>
    <xf numFmtId="189" fontId="2" fillId="2" borderId="3" xfId="0" applyNumberFormat="1" applyFont="1" applyFill="1" applyBorder="1" applyAlignment="1">
      <alignment vertical="center" wrapText="1"/>
    </xf>
    <xf numFmtId="189" fontId="2" fillId="2" borderId="6" xfId="0" applyNumberFormat="1" applyFont="1" applyFill="1" applyBorder="1" applyAlignment="1">
      <alignment/>
    </xf>
    <xf numFmtId="189" fontId="2" fillId="2" borderId="7" xfId="0" applyNumberFormat="1" applyFont="1" applyFill="1" applyBorder="1" applyAlignment="1">
      <alignment/>
    </xf>
    <xf numFmtId="189" fontId="2" fillId="2" borderId="13" xfId="0" applyNumberFormat="1" applyFont="1" applyFill="1" applyBorder="1" applyAlignment="1">
      <alignment/>
    </xf>
    <xf numFmtId="189" fontId="2" fillId="2" borderId="14" xfId="0" applyNumberFormat="1" applyFont="1" applyFill="1" applyBorder="1" applyAlignment="1">
      <alignment/>
    </xf>
    <xf numFmtId="189" fontId="2" fillId="2" borderId="15" xfId="0" applyNumberFormat="1" applyFont="1" applyFill="1" applyBorder="1" applyAlignment="1">
      <alignment/>
    </xf>
    <xf numFmtId="189" fontId="2" fillId="2" borderId="16" xfId="0" applyNumberFormat="1" applyFont="1" applyFill="1" applyBorder="1" applyAlignment="1">
      <alignment/>
    </xf>
    <xf numFmtId="189" fontId="2" fillId="2" borderId="57" xfId="0" applyNumberFormat="1" applyFont="1" applyFill="1" applyBorder="1" applyAlignment="1">
      <alignment/>
    </xf>
    <xf numFmtId="189" fontId="2" fillId="2" borderId="58" xfId="0" applyNumberFormat="1" applyFont="1" applyFill="1" applyBorder="1" applyAlignment="1">
      <alignment/>
    </xf>
    <xf numFmtId="189" fontId="2" fillId="2" borderId="59" xfId="0" applyNumberFormat="1" applyFont="1" applyFill="1" applyBorder="1" applyAlignment="1">
      <alignment/>
    </xf>
    <xf numFmtId="189" fontId="2" fillId="3" borderId="8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 vertical="center"/>
    </xf>
    <xf numFmtId="189" fontId="2" fillId="2" borderId="7" xfId="0" applyNumberFormat="1" applyFont="1" applyFill="1" applyBorder="1" applyAlignment="1">
      <alignment/>
    </xf>
    <xf numFmtId="189" fontId="2" fillId="2" borderId="14" xfId="0" applyNumberFormat="1" applyFont="1" applyFill="1" applyBorder="1" applyAlignment="1">
      <alignment/>
    </xf>
    <xf numFmtId="189" fontId="2" fillId="2" borderId="16" xfId="0" applyNumberFormat="1" applyFont="1" applyFill="1" applyBorder="1" applyAlignment="1">
      <alignment/>
    </xf>
    <xf numFmtId="189" fontId="2" fillId="2" borderId="58" xfId="0" applyNumberFormat="1" applyFont="1" applyFill="1" applyBorder="1" applyAlignment="1">
      <alignment/>
    </xf>
    <xf numFmtId="189" fontId="2" fillId="3" borderId="20" xfId="0" applyNumberFormat="1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2" fillId="0" borderId="3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textRotation="255" wrapText="1"/>
    </xf>
    <xf numFmtId="0" fontId="0" fillId="0" borderId="26" xfId="0" applyBorder="1" applyAlignment="1">
      <alignment horizontal="center" textRotation="255" wrapText="1"/>
    </xf>
    <xf numFmtId="0" fontId="0" fillId="0" borderId="29" xfId="0" applyBorder="1" applyAlignment="1">
      <alignment horizontal="center" textRotation="255" wrapText="1"/>
    </xf>
    <xf numFmtId="0" fontId="2" fillId="2" borderId="55" xfId="0" applyFont="1" applyFill="1" applyBorder="1" applyAlignment="1">
      <alignment horizontal="center" textRotation="255" wrapText="1"/>
    </xf>
    <xf numFmtId="0" fontId="2" fillId="2" borderId="27" xfId="0" applyFont="1" applyFill="1" applyBorder="1" applyAlignment="1">
      <alignment horizontal="center" textRotation="255" wrapText="1"/>
    </xf>
    <xf numFmtId="0" fontId="2" fillId="2" borderId="47" xfId="0" applyFont="1" applyFill="1" applyBorder="1" applyAlignment="1">
      <alignment horizontal="center" textRotation="255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textRotation="255" wrapText="1"/>
    </xf>
    <xf numFmtId="0" fontId="2" fillId="2" borderId="63" xfId="0" applyFont="1" applyFill="1" applyBorder="1" applyAlignment="1">
      <alignment horizontal="center" textRotation="255" wrapText="1"/>
    </xf>
    <xf numFmtId="0" fontId="2" fillId="2" borderId="28" xfId="0" applyFont="1" applyFill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textRotation="255" shrinkToFit="1"/>
    </xf>
    <xf numFmtId="0" fontId="2" fillId="2" borderId="26" xfId="0" applyFont="1" applyFill="1" applyBorder="1" applyAlignment="1">
      <alignment horizontal="center" textRotation="255" shrinkToFit="1"/>
    </xf>
    <xf numFmtId="0" fontId="2" fillId="2" borderId="29" xfId="0" applyFont="1" applyFill="1" applyBorder="1" applyAlignment="1">
      <alignment horizontal="center" textRotation="255" shrinkToFi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5" xfId="0" applyFont="1" applyBorder="1" applyAlignment="1">
      <alignment horizontal="center" textRotation="255" wrapText="1"/>
    </xf>
    <xf numFmtId="0" fontId="2" fillId="0" borderId="27" xfId="0" applyFont="1" applyBorder="1" applyAlignment="1">
      <alignment horizontal="center" textRotation="255" wrapText="1"/>
    </xf>
    <xf numFmtId="0" fontId="2" fillId="0" borderId="47" xfId="0" applyFont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48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60" xfId="0" applyFont="1" applyBorder="1" applyAlignment="1">
      <alignment horizontal="center" textRotation="255" wrapText="1"/>
    </xf>
    <xf numFmtId="0" fontId="2" fillId="0" borderId="27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 wrapText="1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2" fillId="2" borderId="55" xfId="0" applyFont="1" applyFill="1" applyBorder="1" applyAlignment="1">
      <alignment horizontal="center" vertical="distributed" textRotation="255"/>
    </xf>
    <xf numFmtId="0" fontId="2" fillId="2" borderId="27" xfId="0" applyFont="1" applyFill="1" applyBorder="1" applyAlignment="1">
      <alignment horizontal="center" vertical="distributed" textRotation="255"/>
    </xf>
    <xf numFmtId="0" fontId="2" fillId="2" borderId="47" xfId="0" applyFont="1" applyFill="1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/>
    </xf>
    <xf numFmtId="0" fontId="4" fillId="2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 textRotation="255"/>
    </xf>
    <xf numFmtId="0" fontId="2" fillId="2" borderId="28" xfId="0" applyFont="1" applyFill="1" applyBorder="1" applyAlignment="1">
      <alignment vertical="center" textRotation="255"/>
    </xf>
    <xf numFmtId="0" fontId="2" fillId="2" borderId="46" xfId="0" applyFont="1" applyFill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2" fillId="0" borderId="4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6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5" xfId="0" applyFont="1" applyBorder="1" applyAlignment="1">
      <alignment horizontal="center" textRotation="255"/>
    </xf>
    <xf numFmtId="0" fontId="2" fillId="0" borderId="27" xfId="0" applyFont="1" applyBorder="1" applyAlignment="1">
      <alignment horizontal="center" textRotation="255"/>
    </xf>
    <xf numFmtId="0" fontId="2" fillId="0" borderId="47" xfId="0" applyFont="1" applyBorder="1" applyAlignment="1">
      <alignment horizontal="center" textRotation="255"/>
    </xf>
    <xf numFmtId="0" fontId="2" fillId="0" borderId="26" xfId="0" applyFont="1" applyBorder="1" applyAlignment="1">
      <alignment horizontal="center" textRotation="255"/>
    </xf>
    <xf numFmtId="0" fontId="2" fillId="0" borderId="29" xfId="0" applyFont="1" applyBorder="1" applyAlignment="1">
      <alignment horizontal="center" textRotation="255"/>
    </xf>
    <xf numFmtId="0" fontId="2" fillId="2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3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51" xfId="0" applyFont="1" applyFill="1" applyBorder="1" applyAlignment="1">
      <alignment vertical="center" textRotation="255"/>
    </xf>
    <xf numFmtId="0" fontId="4" fillId="2" borderId="30" xfId="0" applyFont="1" applyFill="1" applyBorder="1" applyAlignment="1">
      <alignment vertical="center" textRotation="255"/>
    </xf>
    <xf numFmtId="0" fontId="4" fillId="2" borderId="44" xfId="0" applyFont="1" applyFill="1" applyBorder="1" applyAlignment="1">
      <alignment vertical="center" textRotation="255" wrapText="1"/>
    </xf>
    <xf numFmtId="0" fontId="4" fillId="2" borderId="12" xfId="0" applyFont="1" applyFill="1" applyBorder="1" applyAlignment="1">
      <alignment vertical="center" textRotation="255" wrapText="1"/>
    </xf>
    <xf numFmtId="0" fontId="4" fillId="2" borderId="44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top" textRotation="255" wrapText="1"/>
    </xf>
    <xf numFmtId="0" fontId="2" fillId="0" borderId="26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2" fillId="2" borderId="31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wrapText="1"/>
    </xf>
    <xf numFmtId="0" fontId="0" fillId="0" borderId="47" xfId="0" applyBorder="1" applyAlignment="1">
      <alignment/>
    </xf>
    <xf numFmtId="0" fontId="4" fillId="2" borderId="46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58" fontId="8" fillId="0" borderId="74" xfId="0" applyNumberFormat="1" applyFont="1" applyBorder="1" applyAlignment="1">
      <alignment horizontal="center" vertical="center"/>
    </xf>
    <xf numFmtId="58" fontId="8" fillId="0" borderId="54" xfId="0" applyNumberFormat="1" applyFont="1" applyBorder="1" applyAlignment="1">
      <alignment horizontal="center" vertical="center"/>
    </xf>
    <xf numFmtId="58" fontId="8" fillId="0" borderId="53" xfId="0" applyNumberFormat="1" applyFont="1" applyBorder="1" applyAlignment="1">
      <alignment horizontal="center" vertical="center"/>
    </xf>
    <xf numFmtId="58" fontId="8" fillId="0" borderId="75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186" fontId="2" fillId="2" borderId="4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center"/>
    </xf>
    <xf numFmtId="186" fontId="2" fillId="2" borderId="4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 vertical="center"/>
    </xf>
    <xf numFmtId="186" fontId="2" fillId="2" borderId="9" xfId="0" applyNumberFormat="1" applyFont="1" applyFill="1" applyBorder="1" applyAlignment="1">
      <alignment/>
    </xf>
    <xf numFmtId="186" fontId="2" fillId="2" borderId="72" xfId="0" applyNumberFormat="1" applyFont="1" applyFill="1" applyBorder="1" applyAlignment="1">
      <alignment vertical="center"/>
    </xf>
    <xf numFmtId="186" fontId="2" fillId="2" borderId="76" xfId="0" applyNumberFormat="1" applyFont="1" applyFill="1" applyBorder="1" applyAlignment="1">
      <alignment vertical="center"/>
    </xf>
    <xf numFmtId="186" fontId="2" fillId="2" borderId="76" xfId="0" applyNumberFormat="1" applyFont="1" applyFill="1" applyBorder="1" applyAlignment="1">
      <alignment/>
    </xf>
    <xf numFmtId="186" fontId="2" fillId="2" borderId="77" xfId="0" applyNumberFormat="1" applyFont="1" applyFill="1" applyBorder="1" applyAlignment="1">
      <alignment/>
    </xf>
    <xf numFmtId="186" fontId="2" fillId="3" borderId="78" xfId="0" applyNumberFormat="1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57" fontId="2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189" fontId="2" fillId="2" borderId="3" xfId="0" applyNumberFormat="1" applyFont="1" applyFill="1" applyBorder="1" applyAlignment="1">
      <alignment vertical="center"/>
    </xf>
    <xf numFmtId="189" fontId="2" fillId="2" borderId="2" xfId="0" applyNumberFormat="1" applyFont="1" applyFill="1" applyBorder="1" applyAlignment="1">
      <alignment vertical="center"/>
    </xf>
    <xf numFmtId="179" fontId="2" fillId="3" borderId="1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189" fontId="2" fillId="2" borderId="61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vertical="center"/>
    </xf>
    <xf numFmtId="185" fontId="2" fillId="2" borderId="3" xfId="0" applyNumberFormat="1" applyFont="1" applyFill="1" applyBorder="1" applyAlignment="1">
      <alignment horizontal="center" vertical="center"/>
    </xf>
    <xf numFmtId="189" fontId="2" fillId="2" borderId="61" xfId="0" applyNumberFormat="1" applyFont="1" applyFill="1" applyBorder="1" applyAlignment="1">
      <alignment horizontal="center" vertical="center"/>
    </xf>
    <xf numFmtId="18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179" fontId="2" fillId="3" borderId="46" xfId="0" applyNumberFormat="1" applyFont="1" applyFill="1" applyBorder="1" applyAlignment="1">
      <alignment vertical="center"/>
    </xf>
    <xf numFmtId="189" fontId="2" fillId="2" borderId="79" xfId="0" applyNumberFormat="1" applyFont="1" applyFill="1" applyBorder="1" applyAlignment="1">
      <alignment vertical="center"/>
    </xf>
    <xf numFmtId="189" fontId="2" fillId="2" borderId="46" xfId="0" applyNumberFormat="1" applyFont="1" applyFill="1" applyBorder="1" applyAlignment="1">
      <alignment vertical="center"/>
    </xf>
    <xf numFmtId="189" fontId="2" fillId="2" borderId="44" xfId="0" applyNumberFormat="1" applyFont="1" applyFill="1" applyBorder="1" applyAlignment="1">
      <alignment vertical="center"/>
    </xf>
    <xf numFmtId="179" fontId="2" fillId="3" borderId="5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179" fontId="2" fillId="3" borderId="11" xfId="0" applyNumberFormat="1" applyFont="1" applyFill="1" applyBorder="1" applyAlignment="1">
      <alignment/>
    </xf>
    <xf numFmtId="189" fontId="2" fillId="2" borderId="80" xfId="0" applyNumberFormat="1" applyFont="1" applyFill="1" applyBorder="1" applyAlignment="1">
      <alignment/>
    </xf>
    <xf numFmtId="189" fontId="2" fillId="2" borderId="28" xfId="0" applyNumberFormat="1" applyFont="1" applyFill="1" applyBorder="1" applyAlignment="1">
      <alignment/>
    </xf>
    <xf numFmtId="189" fontId="2" fillId="2" borderId="63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20.125" style="2" customWidth="1"/>
    <col min="6" max="9" width="4.125" style="2" customWidth="1"/>
    <col min="10" max="10" width="29.75390625" style="2" customWidth="1"/>
    <col min="11" max="11" width="8.125" style="2" customWidth="1"/>
    <col min="12" max="12" width="9.375" style="2" customWidth="1"/>
    <col min="13" max="13" width="4.625" style="2" customWidth="1"/>
    <col min="14" max="14" width="30.125" style="2" customWidth="1"/>
    <col min="15" max="15" width="11.1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6" t="s">
        <v>25</v>
      </c>
    </row>
    <row r="3" ht="9.75" customHeight="1" thickBot="1"/>
    <row r="4" spans="1:16" s="1" customFormat="1" ht="27.75" customHeight="1">
      <c r="A4" s="261" t="s">
        <v>39</v>
      </c>
      <c r="B4" s="268" t="s">
        <v>191</v>
      </c>
      <c r="C4" s="264" t="s">
        <v>40</v>
      </c>
      <c r="D4" s="266" t="s">
        <v>24</v>
      </c>
      <c r="E4" s="240" t="s">
        <v>5</v>
      </c>
      <c r="F4" s="250" t="s">
        <v>37</v>
      </c>
      <c r="G4" s="243" t="s">
        <v>38</v>
      </c>
      <c r="H4" s="246" t="s">
        <v>192</v>
      </c>
      <c r="I4" s="253" t="s">
        <v>4</v>
      </c>
      <c r="J4" s="256" t="s">
        <v>28</v>
      </c>
      <c r="K4" s="257"/>
      <c r="L4" s="257"/>
      <c r="M4" s="258"/>
      <c r="N4" s="256" t="s">
        <v>54</v>
      </c>
      <c r="O4" s="257"/>
      <c r="P4" s="258"/>
    </row>
    <row r="5" spans="1:16" s="60" customFormat="1" ht="15.75" customHeight="1">
      <c r="A5" s="262"/>
      <c r="B5" s="199"/>
      <c r="C5" s="265"/>
      <c r="D5" s="267"/>
      <c r="E5" s="241"/>
      <c r="F5" s="251"/>
      <c r="G5" s="244"/>
      <c r="H5" s="247"/>
      <c r="I5" s="254"/>
      <c r="J5" s="238" t="s">
        <v>14</v>
      </c>
      <c r="K5" s="249"/>
      <c r="L5" s="239"/>
      <c r="M5" s="59" t="s">
        <v>15</v>
      </c>
      <c r="N5" s="238" t="s">
        <v>16</v>
      </c>
      <c r="O5" s="239"/>
      <c r="P5" s="59" t="s">
        <v>15</v>
      </c>
    </row>
    <row r="6" spans="1:16" s="1" customFormat="1" ht="43.5" customHeight="1">
      <c r="A6" s="263"/>
      <c r="B6" s="200"/>
      <c r="C6" s="265"/>
      <c r="D6" s="267"/>
      <c r="E6" s="242"/>
      <c r="F6" s="252"/>
      <c r="G6" s="245"/>
      <c r="H6" s="248"/>
      <c r="I6" s="255"/>
      <c r="J6" s="61" t="s">
        <v>34</v>
      </c>
      <c r="K6" s="62" t="s">
        <v>7</v>
      </c>
      <c r="L6" s="62" t="s">
        <v>8</v>
      </c>
      <c r="M6" s="63" t="s">
        <v>193</v>
      </c>
      <c r="N6" s="64" t="s">
        <v>35</v>
      </c>
      <c r="O6" s="65" t="s">
        <v>36</v>
      </c>
      <c r="P6" s="63" t="s">
        <v>193</v>
      </c>
    </row>
    <row r="7" spans="1:16" ht="27" customHeight="1">
      <c r="A7" s="168">
        <v>33</v>
      </c>
      <c r="B7" s="158">
        <v>201</v>
      </c>
      <c r="C7" s="159" t="s">
        <v>57</v>
      </c>
      <c r="D7" s="160" t="s">
        <v>58</v>
      </c>
      <c r="E7" s="161" t="s">
        <v>59</v>
      </c>
      <c r="F7" s="162">
        <v>1</v>
      </c>
      <c r="G7" s="163">
        <v>1</v>
      </c>
      <c r="H7" s="164">
        <v>1</v>
      </c>
      <c r="I7" s="163">
        <v>1</v>
      </c>
      <c r="J7" s="159" t="s">
        <v>60</v>
      </c>
      <c r="K7" s="165">
        <v>37069</v>
      </c>
      <c r="L7" s="165" t="s">
        <v>250</v>
      </c>
      <c r="M7" s="360"/>
      <c r="N7" s="166" t="s">
        <v>61</v>
      </c>
      <c r="O7" s="167" t="s">
        <v>62</v>
      </c>
      <c r="P7" s="361"/>
    </row>
    <row r="8" spans="1:16" ht="14.25" customHeight="1">
      <c r="A8" s="109">
        <v>33</v>
      </c>
      <c r="B8" s="8">
        <v>202</v>
      </c>
      <c r="C8" s="124" t="s">
        <v>57</v>
      </c>
      <c r="D8" s="125" t="s">
        <v>63</v>
      </c>
      <c r="E8" s="126" t="s">
        <v>59</v>
      </c>
      <c r="F8" s="14">
        <v>1</v>
      </c>
      <c r="G8" s="12">
        <v>1</v>
      </c>
      <c r="H8" s="6">
        <v>1</v>
      </c>
      <c r="I8" s="12">
        <v>1</v>
      </c>
      <c r="J8" s="138" t="s">
        <v>64</v>
      </c>
      <c r="K8" s="80">
        <v>36882</v>
      </c>
      <c r="L8" s="80">
        <v>36982</v>
      </c>
      <c r="M8" s="362"/>
      <c r="N8" s="140" t="s">
        <v>65</v>
      </c>
      <c r="O8" s="99" t="s">
        <v>66</v>
      </c>
      <c r="P8" s="362"/>
    </row>
    <row r="9" spans="1:16" ht="25.5" customHeight="1">
      <c r="A9" s="168">
        <v>33</v>
      </c>
      <c r="B9" s="158">
        <v>203</v>
      </c>
      <c r="C9" s="169" t="s">
        <v>57</v>
      </c>
      <c r="D9" s="170" t="s">
        <v>67</v>
      </c>
      <c r="E9" s="161" t="s">
        <v>68</v>
      </c>
      <c r="F9" s="162">
        <v>1</v>
      </c>
      <c r="G9" s="163">
        <v>2</v>
      </c>
      <c r="H9" s="164">
        <v>1</v>
      </c>
      <c r="I9" s="163">
        <v>1</v>
      </c>
      <c r="J9" s="159" t="s">
        <v>69</v>
      </c>
      <c r="K9" s="165">
        <v>37337</v>
      </c>
      <c r="L9" s="165">
        <v>37530</v>
      </c>
      <c r="M9" s="360"/>
      <c r="N9" s="166" t="s">
        <v>183</v>
      </c>
      <c r="O9" s="171" t="s">
        <v>184</v>
      </c>
      <c r="P9" s="361"/>
    </row>
    <row r="10" spans="1:16" ht="14.25" customHeight="1">
      <c r="A10" s="109">
        <v>33</v>
      </c>
      <c r="B10" s="8">
        <v>204</v>
      </c>
      <c r="C10" s="129" t="s">
        <v>57</v>
      </c>
      <c r="D10" s="130" t="s">
        <v>70</v>
      </c>
      <c r="E10" s="131" t="s">
        <v>71</v>
      </c>
      <c r="F10" s="14">
        <v>1</v>
      </c>
      <c r="G10" s="12">
        <v>2</v>
      </c>
      <c r="H10" s="6">
        <v>1</v>
      </c>
      <c r="I10" s="12">
        <v>1</v>
      </c>
      <c r="J10" s="138" t="s">
        <v>72</v>
      </c>
      <c r="K10" s="80">
        <v>37344</v>
      </c>
      <c r="L10" s="80">
        <v>37347</v>
      </c>
      <c r="M10" s="362"/>
      <c r="N10" s="138" t="s">
        <v>73</v>
      </c>
      <c r="O10" s="100" t="s">
        <v>62</v>
      </c>
      <c r="P10" s="362"/>
    </row>
    <row r="11" spans="1:16" ht="14.25" customHeight="1">
      <c r="A11" s="109">
        <v>33</v>
      </c>
      <c r="B11" s="8">
        <v>205</v>
      </c>
      <c r="C11" s="129" t="s">
        <v>57</v>
      </c>
      <c r="D11" s="130" t="s">
        <v>74</v>
      </c>
      <c r="E11" s="131" t="s">
        <v>75</v>
      </c>
      <c r="F11" s="14">
        <v>1</v>
      </c>
      <c r="G11" s="12">
        <v>2</v>
      </c>
      <c r="H11" s="6">
        <v>1</v>
      </c>
      <c r="I11" s="12">
        <v>1</v>
      </c>
      <c r="J11" s="138" t="s">
        <v>76</v>
      </c>
      <c r="K11" s="80">
        <v>37803</v>
      </c>
      <c r="L11" s="80">
        <v>37803</v>
      </c>
      <c r="M11" s="362"/>
      <c r="N11" s="138" t="s">
        <v>77</v>
      </c>
      <c r="O11" s="100" t="s">
        <v>78</v>
      </c>
      <c r="P11" s="362"/>
    </row>
    <row r="12" spans="1:16" ht="14.25" customHeight="1">
      <c r="A12" s="168">
        <v>33</v>
      </c>
      <c r="B12" s="158">
        <v>207</v>
      </c>
      <c r="C12" s="169" t="s">
        <v>57</v>
      </c>
      <c r="D12" s="170" t="s">
        <v>79</v>
      </c>
      <c r="E12" s="161" t="s">
        <v>248</v>
      </c>
      <c r="F12" s="162">
        <v>1</v>
      </c>
      <c r="G12" s="163">
        <v>2</v>
      </c>
      <c r="H12" s="164">
        <v>1</v>
      </c>
      <c r="I12" s="163">
        <v>1</v>
      </c>
      <c r="J12" s="159" t="s">
        <v>80</v>
      </c>
      <c r="K12" s="165">
        <v>37698</v>
      </c>
      <c r="L12" s="165">
        <v>37895</v>
      </c>
      <c r="M12" s="360"/>
      <c r="N12" s="159" t="s">
        <v>81</v>
      </c>
      <c r="O12" s="171" t="s">
        <v>82</v>
      </c>
      <c r="P12" s="360"/>
    </row>
    <row r="13" spans="1:16" ht="14.25" customHeight="1">
      <c r="A13" s="172">
        <v>33</v>
      </c>
      <c r="B13" s="173">
        <v>208</v>
      </c>
      <c r="C13" s="176" t="s">
        <v>57</v>
      </c>
      <c r="D13" s="177" t="s">
        <v>83</v>
      </c>
      <c r="E13" s="161" t="s">
        <v>84</v>
      </c>
      <c r="F13" s="179">
        <v>1</v>
      </c>
      <c r="G13" s="180">
        <v>2</v>
      </c>
      <c r="H13" s="181">
        <v>1</v>
      </c>
      <c r="I13" s="180">
        <v>1</v>
      </c>
      <c r="J13" s="159" t="s">
        <v>85</v>
      </c>
      <c r="K13" s="182">
        <v>38433</v>
      </c>
      <c r="L13" s="182">
        <v>38433</v>
      </c>
      <c r="M13" s="360"/>
      <c r="N13" s="159" t="s">
        <v>86</v>
      </c>
      <c r="O13" s="183" t="s">
        <v>62</v>
      </c>
      <c r="P13" s="360"/>
    </row>
    <row r="14" spans="1:16" ht="14.25" customHeight="1">
      <c r="A14" s="109">
        <v>33</v>
      </c>
      <c r="B14" s="8">
        <v>209</v>
      </c>
      <c r="C14" s="129" t="s">
        <v>57</v>
      </c>
      <c r="D14" s="130" t="s">
        <v>87</v>
      </c>
      <c r="E14" s="131" t="s">
        <v>88</v>
      </c>
      <c r="F14" s="14">
        <v>1</v>
      </c>
      <c r="G14" s="12">
        <v>2</v>
      </c>
      <c r="H14" s="6">
        <v>1</v>
      </c>
      <c r="I14" s="12">
        <v>1</v>
      </c>
      <c r="J14" s="138" t="s">
        <v>89</v>
      </c>
      <c r="K14" s="80">
        <v>38439</v>
      </c>
      <c r="L14" s="80">
        <v>38443</v>
      </c>
      <c r="M14" s="362"/>
      <c r="N14" s="138" t="s">
        <v>90</v>
      </c>
      <c r="O14" s="100" t="s">
        <v>91</v>
      </c>
      <c r="P14" s="362"/>
    </row>
    <row r="15" spans="1:16" ht="14.25" customHeight="1">
      <c r="A15" s="109">
        <v>33</v>
      </c>
      <c r="B15" s="8">
        <v>210</v>
      </c>
      <c r="C15" s="129" t="s">
        <v>57</v>
      </c>
      <c r="D15" s="130" t="s">
        <v>92</v>
      </c>
      <c r="E15" s="131" t="s">
        <v>93</v>
      </c>
      <c r="F15" s="14">
        <v>1</v>
      </c>
      <c r="G15" s="12">
        <v>2</v>
      </c>
      <c r="H15" s="6">
        <v>1</v>
      </c>
      <c r="I15" s="12">
        <v>1</v>
      </c>
      <c r="J15" s="138" t="s">
        <v>94</v>
      </c>
      <c r="K15" s="80">
        <v>38442</v>
      </c>
      <c r="L15" s="80">
        <v>38442</v>
      </c>
      <c r="M15" s="362"/>
      <c r="N15" s="138" t="s">
        <v>95</v>
      </c>
      <c r="O15" s="100" t="s">
        <v>96</v>
      </c>
      <c r="P15" s="362"/>
    </row>
    <row r="16" spans="1:16" ht="14.25" customHeight="1">
      <c r="A16" s="109">
        <v>33</v>
      </c>
      <c r="B16" s="8">
        <v>211</v>
      </c>
      <c r="C16" s="129" t="s">
        <v>57</v>
      </c>
      <c r="D16" s="130" t="s">
        <v>97</v>
      </c>
      <c r="E16" s="131" t="s">
        <v>68</v>
      </c>
      <c r="F16" s="14">
        <v>1</v>
      </c>
      <c r="G16" s="12">
        <v>2</v>
      </c>
      <c r="H16" s="6">
        <v>1</v>
      </c>
      <c r="I16" s="12">
        <v>1</v>
      </c>
      <c r="J16" s="138" t="s">
        <v>98</v>
      </c>
      <c r="K16" s="80">
        <v>38433</v>
      </c>
      <c r="L16" s="80">
        <v>38433</v>
      </c>
      <c r="M16" s="362"/>
      <c r="N16" s="138" t="s">
        <v>99</v>
      </c>
      <c r="O16" s="100" t="s">
        <v>187</v>
      </c>
      <c r="P16" s="362"/>
    </row>
    <row r="17" spans="1:16" ht="14.25" customHeight="1">
      <c r="A17" s="119">
        <v>33</v>
      </c>
      <c r="B17" s="96">
        <v>212</v>
      </c>
      <c r="C17" s="127" t="s">
        <v>57</v>
      </c>
      <c r="D17" s="128" t="s">
        <v>100</v>
      </c>
      <c r="E17" s="123" t="s">
        <v>101</v>
      </c>
      <c r="F17" s="94">
        <v>1</v>
      </c>
      <c r="G17" s="97">
        <v>2</v>
      </c>
      <c r="H17" s="95">
        <v>1</v>
      </c>
      <c r="I17" s="97">
        <v>1</v>
      </c>
      <c r="J17" s="122" t="s">
        <v>102</v>
      </c>
      <c r="K17" s="98">
        <v>38534</v>
      </c>
      <c r="L17" s="98">
        <v>38534</v>
      </c>
      <c r="M17" s="361"/>
      <c r="N17" s="122" t="s">
        <v>103</v>
      </c>
      <c r="O17" s="65" t="s">
        <v>82</v>
      </c>
      <c r="P17" s="361"/>
    </row>
    <row r="18" spans="1:16" ht="14.25" customHeight="1">
      <c r="A18" s="109">
        <v>33</v>
      </c>
      <c r="B18" s="8">
        <v>213</v>
      </c>
      <c r="C18" s="129" t="s">
        <v>57</v>
      </c>
      <c r="D18" s="130" t="s">
        <v>104</v>
      </c>
      <c r="E18" s="131" t="s">
        <v>105</v>
      </c>
      <c r="F18" s="14">
        <v>1</v>
      </c>
      <c r="G18" s="12">
        <v>2</v>
      </c>
      <c r="H18" s="6">
        <v>1</v>
      </c>
      <c r="I18" s="12">
        <v>0</v>
      </c>
      <c r="J18" s="138" t="s">
        <v>177</v>
      </c>
      <c r="K18" s="80">
        <v>39534</v>
      </c>
      <c r="L18" s="80">
        <v>39539</v>
      </c>
      <c r="M18" s="362"/>
      <c r="N18" s="138" t="s">
        <v>106</v>
      </c>
      <c r="O18" s="100" t="s">
        <v>62</v>
      </c>
      <c r="P18" s="362"/>
    </row>
    <row r="19" spans="1:16" ht="14.25" customHeight="1">
      <c r="A19" s="109">
        <v>33</v>
      </c>
      <c r="B19" s="8">
        <v>214</v>
      </c>
      <c r="C19" s="129" t="s">
        <v>57</v>
      </c>
      <c r="D19" s="130" t="s">
        <v>107</v>
      </c>
      <c r="E19" s="131" t="s">
        <v>105</v>
      </c>
      <c r="F19" s="14">
        <v>1</v>
      </c>
      <c r="G19" s="12">
        <v>2</v>
      </c>
      <c r="H19" s="6">
        <v>0</v>
      </c>
      <c r="I19" s="12">
        <v>1</v>
      </c>
      <c r="J19" s="138" t="s">
        <v>109</v>
      </c>
      <c r="K19" s="80">
        <v>38712</v>
      </c>
      <c r="L19" s="80">
        <v>38712</v>
      </c>
      <c r="M19" s="362"/>
      <c r="N19" s="138" t="s">
        <v>175</v>
      </c>
      <c r="O19" s="100" t="s">
        <v>188</v>
      </c>
      <c r="P19" s="362"/>
    </row>
    <row r="20" spans="1:16" ht="26.25" customHeight="1">
      <c r="A20" s="118">
        <v>33</v>
      </c>
      <c r="B20" s="88">
        <v>215</v>
      </c>
      <c r="C20" s="132" t="s">
        <v>57</v>
      </c>
      <c r="D20" s="133" t="s">
        <v>110</v>
      </c>
      <c r="E20" s="134" t="s">
        <v>111</v>
      </c>
      <c r="F20" s="92">
        <v>1</v>
      </c>
      <c r="G20" s="90">
        <v>2</v>
      </c>
      <c r="H20" s="89">
        <v>1</v>
      </c>
      <c r="I20" s="90">
        <v>1</v>
      </c>
      <c r="J20" s="123" t="s">
        <v>112</v>
      </c>
      <c r="K20" s="107">
        <v>38442</v>
      </c>
      <c r="L20" s="107">
        <v>38442</v>
      </c>
      <c r="M20" s="361"/>
      <c r="N20" s="122" t="s">
        <v>113</v>
      </c>
      <c r="O20" s="108" t="s">
        <v>114</v>
      </c>
      <c r="P20" s="361"/>
    </row>
    <row r="21" spans="1:16" ht="14.25" customHeight="1">
      <c r="A21" s="109">
        <v>33</v>
      </c>
      <c r="B21" s="8">
        <v>216</v>
      </c>
      <c r="C21" s="129" t="s">
        <v>57</v>
      </c>
      <c r="D21" s="130" t="s">
        <v>115</v>
      </c>
      <c r="E21" s="131" t="s">
        <v>116</v>
      </c>
      <c r="F21" s="14">
        <v>1</v>
      </c>
      <c r="G21" s="12">
        <v>2</v>
      </c>
      <c r="H21" s="6">
        <v>0</v>
      </c>
      <c r="I21" s="12">
        <v>0</v>
      </c>
      <c r="J21" s="138" t="s">
        <v>249</v>
      </c>
      <c r="K21" s="80">
        <v>39532</v>
      </c>
      <c r="L21" s="80">
        <v>39539</v>
      </c>
      <c r="M21" s="362"/>
      <c r="N21" s="138"/>
      <c r="O21" s="100"/>
      <c r="P21" s="362">
        <v>1</v>
      </c>
    </row>
    <row r="22" spans="1:22" s="175" customFormat="1" ht="27" customHeight="1">
      <c r="A22" s="172">
        <v>33</v>
      </c>
      <c r="B22" s="173">
        <v>346</v>
      </c>
      <c r="C22" s="169" t="s">
        <v>57</v>
      </c>
      <c r="D22" s="170" t="s">
        <v>117</v>
      </c>
      <c r="E22" s="161" t="s">
        <v>118</v>
      </c>
      <c r="F22" s="162">
        <v>2</v>
      </c>
      <c r="G22" s="163">
        <v>2</v>
      </c>
      <c r="H22" s="164">
        <v>0</v>
      </c>
      <c r="I22" s="163">
        <v>1</v>
      </c>
      <c r="J22" s="159" t="s">
        <v>180</v>
      </c>
      <c r="K22" s="165">
        <v>39433</v>
      </c>
      <c r="L22" s="165">
        <v>39433</v>
      </c>
      <c r="M22" s="360"/>
      <c r="N22" s="159" t="s">
        <v>181</v>
      </c>
      <c r="O22" s="171" t="s">
        <v>189</v>
      </c>
      <c r="P22" s="360"/>
      <c r="Q22" s="174"/>
      <c r="R22" s="174"/>
      <c r="S22" s="174"/>
      <c r="T22" s="174"/>
      <c r="U22" s="174"/>
      <c r="V22" s="174"/>
    </row>
    <row r="23" spans="1:16" ht="14.25" customHeight="1">
      <c r="A23" s="172">
        <v>33</v>
      </c>
      <c r="B23" s="173">
        <v>423</v>
      </c>
      <c r="C23" s="176" t="s">
        <v>57</v>
      </c>
      <c r="D23" s="177" t="s">
        <v>119</v>
      </c>
      <c r="E23" s="178" t="s">
        <v>88</v>
      </c>
      <c r="F23" s="179">
        <v>1</v>
      </c>
      <c r="G23" s="180">
        <v>2</v>
      </c>
      <c r="H23" s="181">
        <v>0</v>
      </c>
      <c r="I23" s="180">
        <v>0</v>
      </c>
      <c r="J23" s="159"/>
      <c r="K23" s="182"/>
      <c r="L23" s="182"/>
      <c r="M23" s="360">
        <v>0</v>
      </c>
      <c r="N23" s="159" t="s">
        <v>120</v>
      </c>
      <c r="O23" s="183" t="s">
        <v>62</v>
      </c>
      <c r="P23" s="360"/>
    </row>
    <row r="24" spans="1:16" ht="14.25" customHeight="1">
      <c r="A24" s="109">
        <v>33</v>
      </c>
      <c r="B24" s="8">
        <v>445</v>
      </c>
      <c r="C24" s="129" t="s">
        <v>57</v>
      </c>
      <c r="D24" s="130" t="s">
        <v>121</v>
      </c>
      <c r="E24" s="131" t="s">
        <v>71</v>
      </c>
      <c r="F24" s="14">
        <v>1</v>
      </c>
      <c r="G24" s="12">
        <v>2</v>
      </c>
      <c r="H24" s="6">
        <v>1</v>
      </c>
      <c r="I24" s="12">
        <v>1</v>
      </c>
      <c r="J24" s="138"/>
      <c r="K24" s="80"/>
      <c r="L24" s="80"/>
      <c r="M24" s="362">
        <v>1</v>
      </c>
      <c r="N24" s="138" t="s">
        <v>158</v>
      </c>
      <c r="O24" s="100" t="s">
        <v>190</v>
      </c>
      <c r="P24" s="362"/>
    </row>
    <row r="25" spans="1:16" ht="14.25" customHeight="1">
      <c r="A25" s="109">
        <v>33</v>
      </c>
      <c r="B25" s="8">
        <v>461</v>
      </c>
      <c r="C25" s="129" t="s">
        <v>57</v>
      </c>
      <c r="D25" s="130" t="s">
        <v>122</v>
      </c>
      <c r="E25" s="131" t="s">
        <v>123</v>
      </c>
      <c r="F25" s="14">
        <v>1</v>
      </c>
      <c r="G25" s="12">
        <v>2</v>
      </c>
      <c r="H25" s="6">
        <v>1</v>
      </c>
      <c r="I25" s="12">
        <v>1</v>
      </c>
      <c r="J25" s="138"/>
      <c r="K25" s="80"/>
      <c r="L25" s="80"/>
      <c r="M25" s="362">
        <v>0</v>
      </c>
      <c r="N25" s="138" t="s">
        <v>124</v>
      </c>
      <c r="O25" s="100" t="s">
        <v>114</v>
      </c>
      <c r="P25" s="362"/>
    </row>
    <row r="26" spans="1:16" ht="14.25" customHeight="1">
      <c r="A26" s="109">
        <v>33</v>
      </c>
      <c r="B26" s="8">
        <v>586</v>
      </c>
      <c r="C26" s="129" t="s">
        <v>57</v>
      </c>
      <c r="D26" s="130" t="s">
        <v>125</v>
      </c>
      <c r="E26" s="131" t="s">
        <v>126</v>
      </c>
      <c r="F26" s="14">
        <v>1</v>
      </c>
      <c r="G26" s="12">
        <v>2</v>
      </c>
      <c r="H26" s="6">
        <v>0</v>
      </c>
      <c r="I26" s="12">
        <v>0</v>
      </c>
      <c r="J26" s="138" t="s">
        <v>127</v>
      </c>
      <c r="K26" s="80">
        <v>37525</v>
      </c>
      <c r="L26" s="80">
        <v>37712</v>
      </c>
      <c r="M26" s="362"/>
      <c r="N26" s="138" t="s">
        <v>128</v>
      </c>
      <c r="O26" s="100" t="s">
        <v>62</v>
      </c>
      <c r="P26" s="362"/>
    </row>
    <row r="27" spans="1:16" ht="14.25" customHeight="1">
      <c r="A27" s="109">
        <v>33</v>
      </c>
      <c r="B27" s="8">
        <v>606</v>
      </c>
      <c r="C27" s="129" t="s">
        <v>57</v>
      </c>
      <c r="D27" s="130" t="s">
        <v>129</v>
      </c>
      <c r="E27" s="131" t="s">
        <v>93</v>
      </c>
      <c r="F27" s="14">
        <v>1</v>
      </c>
      <c r="G27" s="12">
        <v>2</v>
      </c>
      <c r="H27" s="6">
        <v>0</v>
      </c>
      <c r="I27" s="12">
        <v>0</v>
      </c>
      <c r="J27" s="138"/>
      <c r="K27" s="80"/>
      <c r="L27" s="80"/>
      <c r="M27" s="362">
        <v>0</v>
      </c>
      <c r="N27" s="138"/>
      <c r="O27" s="100"/>
      <c r="P27" s="362">
        <v>0</v>
      </c>
    </row>
    <row r="28" spans="1:16" ht="14.25" customHeight="1">
      <c r="A28" s="109">
        <v>33</v>
      </c>
      <c r="B28" s="8">
        <v>622</v>
      </c>
      <c r="C28" s="129" t="s">
        <v>57</v>
      </c>
      <c r="D28" s="130" t="s">
        <v>130</v>
      </c>
      <c r="E28" s="131" t="s">
        <v>131</v>
      </c>
      <c r="F28" s="14">
        <v>2</v>
      </c>
      <c r="G28" s="12">
        <v>2</v>
      </c>
      <c r="H28" s="6">
        <v>0</v>
      </c>
      <c r="I28" s="12">
        <v>0</v>
      </c>
      <c r="J28" s="138"/>
      <c r="K28" s="80"/>
      <c r="L28" s="80"/>
      <c r="M28" s="362">
        <v>0</v>
      </c>
      <c r="N28" s="138"/>
      <c r="O28" s="100"/>
      <c r="P28" s="362">
        <v>0</v>
      </c>
    </row>
    <row r="29" spans="1:16" ht="14.25" customHeight="1">
      <c r="A29" s="109">
        <v>33</v>
      </c>
      <c r="B29" s="8">
        <v>623</v>
      </c>
      <c r="C29" s="129" t="s">
        <v>57</v>
      </c>
      <c r="D29" s="130" t="s">
        <v>132</v>
      </c>
      <c r="E29" s="131" t="s">
        <v>133</v>
      </c>
      <c r="F29" s="14">
        <v>1</v>
      </c>
      <c r="G29" s="12">
        <v>2</v>
      </c>
      <c r="H29" s="6">
        <v>0</v>
      </c>
      <c r="I29" s="12">
        <v>0</v>
      </c>
      <c r="J29" s="138"/>
      <c r="K29" s="80"/>
      <c r="L29" s="80"/>
      <c r="M29" s="362">
        <v>0</v>
      </c>
      <c r="N29" s="138"/>
      <c r="O29" s="100"/>
      <c r="P29" s="362">
        <v>0</v>
      </c>
    </row>
    <row r="30" spans="1:16" ht="14.25" customHeight="1">
      <c r="A30" s="109">
        <v>33</v>
      </c>
      <c r="B30" s="8">
        <v>643</v>
      </c>
      <c r="C30" s="129" t="s">
        <v>57</v>
      </c>
      <c r="D30" s="130" t="s">
        <v>134</v>
      </c>
      <c r="E30" s="131" t="s">
        <v>135</v>
      </c>
      <c r="F30" s="14">
        <v>1</v>
      </c>
      <c r="G30" s="12">
        <v>2</v>
      </c>
      <c r="H30" s="6">
        <v>0</v>
      </c>
      <c r="I30" s="12">
        <v>0</v>
      </c>
      <c r="J30" s="138" t="s">
        <v>136</v>
      </c>
      <c r="K30" s="80">
        <v>39161</v>
      </c>
      <c r="L30" s="80">
        <v>39173</v>
      </c>
      <c r="M30" s="362"/>
      <c r="N30" s="138"/>
      <c r="O30" s="100"/>
      <c r="P30" s="362">
        <v>1</v>
      </c>
    </row>
    <row r="31" spans="1:16" ht="14.25" customHeight="1">
      <c r="A31" s="109">
        <v>33</v>
      </c>
      <c r="B31" s="8">
        <v>663</v>
      </c>
      <c r="C31" s="129" t="s">
        <v>57</v>
      </c>
      <c r="D31" s="130" t="s">
        <v>137</v>
      </c>
      <c r="E31" s="131" t="s">
        <v>135</v>
      </c>
      <c r="F31" s="14">
        <v>1</v>
      </c>
      <c r="G31" s="12">
        <v>2</v>
      </c>
      <c r="H31" s="6">
        <v>0</v>
      </c>
      <c r="I31" s="12">
        <v>0</v>
      </c>
      <c r="J31" s="138"/>
      <c r="K31" s="80"/>
      <c r="L31" s="80"/>
      <c r="M31" s="362">
        <v>0</v>
      </c>
      <c r="N31" s="138"/>
      <c r="O31" s="100"/>
      <c r="P31" s="362">
        <v>0</v>
      </c>
    </row>
    <row r="32" spans="1:16" ht="14.25" customHeight="1">
      <c r="A32" s="109">
        <v>33</v>
      </c>
      <c r="B32" s="8">
        <v>666</v>
      </c>
      <c r="C32" s="129" t="s">
        <v>57</v>
      </c>
      <c r="D32" s="130" t="s">
        <v>138</v>
      </c>
      <c r="E32" s="131" t="s">
        <v>108</v>
      </c>
      <c r="F32" s="14">
        <v>2</v>
      </c>
      <c r="G32" s="12">
        <v>2</v>
      </c>
      <c r="H32" s="6">
        <v>1</v>
      </c>
      <c r="I32" s="12">
        <v>1</v>
      </c>
      <c r="J32" s="138" t="s">
        <v>139</v>
      </c>
      <c r="K32" s="80">
        <v>38433</v>
      </c>
      <c r="L32" s="80">
        <v>38433</v>
      </c>
      <c r="M32" s="362"/>
      <c r="N32" s="138" t="s">
        <v>140</v>
      </c>
      <c r="O32" s="100" t="s">
        <v>62</v>
      </c>
      <c r="P32" s="362"/>
    </row>
    <row r="33" spans="1:16" ht="14.25" customHeight="1" thickBot="1">
      <c r="A33" s="113">
        <v>33</v>
      </c>
      <c r="B33" s="101">
        <v>681</v>
      </c>
      <c r="C33" s="135" t="s">
        <v>57</v>
      </c>
      <c r="D33" s="136" t="s">
        <v>141</v>
      </c>
      <c r="E33" s="137" t="s">
        <v>142</v>
      </c>
      <c r="F33" s="102">
        <v>1</v>
      </c>
      <c r="G33" s="103">
        <v>2</v>
      </c>
      <c r="H33" s="104">
        <v>1</v>
      </c>
      <c r="I33" s="103">
        <v>1</v>
      </c>
      <c r="J33" s="139" t="s">
        <v>143</v>
      </c>
      <c r="K33" s="105">
        <v>39171</v>
      </c>
      <c r="L33" s="105">
        <v>39173</v>
      </c>
      <c r="M33" s="363"/>
      <c r="N33" s="139" t="s">
        <v>144</v>
      </c>
      <c r="O33" s="106" t="s">
        <v>62</v>
      </c>
      <c r="P33" s="363"/>
    </row>
    <row r="34" spans="1:16" ht="16.5" customHeight="1" thickBot="1">
      <c r="A34" s="16"/>
      <c r="B34" s="17">
        <v>1000</v>
      </c>
      <c r="C34" s="259" t="s">
        <v>10</v>
      </c>
      <c r="D34" s="260"/>
      <c r="E34" s="10"/>
      <c r="F34" s="25"/>
      <c r="G34" s="15"/>
      <c r="H34" s="33">
        <f>SUM(H7:H33)</f>
        <v>17</v>
      </c>
      <c r="I34" s="58">
        <f>SUM(I7:I33)</f>
        <v>18</v>
      </c>
      <c r="J34" s="33">
        <f>COUNTA(J7:J33)</f>
        <v>20</v>
      </c>
      <c r="K34" s="11"/>
      <c r="L34" s="11"/>
      <c r="M34" s="364"/>
      <c r="N34" s="33">
        <f>COUNTA(N7:N33)</f>
        <v>21</v>
      </c>
      <c r="O34" s="11"/>
      <c r="P34" s="364"/>
    </row>
  </sheetData>
  <mergeCells count="14">
    <mergeCell ref="C34:D34"/>
    <mergeCell ref="A4:A6"/>
    <mergeCell ref="C4:C6"/>
    <mergeCell ref="D4:D6"/>
    <mergeCell ref="B4:B6"/>
    <mergeCell ref="N5:O5"/>
    <mergeCell ref="E4:E6"/>
    <mergeCell ref="G4:G6"/>
    <mergeCell ref="H4:H6"/>
    <mergeCell ref="J5:L5"/>
    <mergeCell ref="F4:F6"/>
    <mergeCell ref="I4:I6"/>
    <mergeCell ref="J4:M4"/>
    <mergeCell ref="N4:P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&amp;R（岡山県）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125" style="2" customWidth="1"/>
    <col min="5" max="5" width="20.25390625" style="2" customWidth="1"/>
    <col min="6" max="6" width="11.625" style="2" customWidth="1"/>
    <col min="7" max="7" width="8.625" style="2" customWidth="1"/>
    <col min="8" max="8" width="25.50390625" style="2" customWidth="1"/>
    <col min="9" max="9" width="12.875" style="2" customWidth="1"/>
    <col min="10" max="10" width="20.37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6" t="s">
        <v>47</v>
      </c>
    </row>
    <row r="3" ht="12.75" thickBot="1"/>
    <row r="4" spans="1:20" s="1" customFormat="1" ht="19.5" customHeight="1">
      <c r="A4" s="198" t="s">
        <v>39</v>
      </c>
      <c r="B4" s="271" t="s">
        <v>240</v>
      </c>
      <c r="C4" s="274" t="s">
        <v>217</v>
      </c>
      <c r="D4" s="277" t="s">
        <v>218</v>
      </c>
      <c r="E4" s="256" t="s">
        <v>51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8"/>
      <c r="T4" s="286" t="s">
        <v>26</v>
      </c>
    </row>
    <row r="5" spans="1:20" s="1" customFormat="1" ht="19.5" customHeight="1">
      <c r="A5" s="269"/>
      <c r="B5" s="272"/>
      <c r="C5" s="275"/>
      <c r="D5" s="278"/>
      <c r="E5" s="77"/>
      <c r="F5" s="72"/>
      <c r="G5" s="78"/>
      <c r="H5" s="78"/>
      <c r="I5" s="78"/>
      <c r="J5" s="78"/>
      <c r="K5" s="238" t="s">
        <v>219</v>
      </c>
      <c r="L5" s="249"/>
      <c r="M5" s="249"/>
      <c r="N5" s="249"/>
      <c r="O5" s="249"/>
      <c r="P5" s="249"/>
      <c r="Q5" s="249"/>
      <c r="R5" s="249"/>
      <c r="S5" s="292"/>
      <c r="T5" s="287"/>
    </row>
    <row r="6" spans="1:20" s="1" customFormat="1" ht="19.5" customHeight="1">
      <c r="A6" s="269"/>
      <c r="B6" s="272"/>
      <c r="C6" s="275"/>
      <c r="D6" s="278"/>
      <c r="E6" s="289" t="s">
        <v>241</v>
      </c>
      <c r="F6" s="66"/>
      <c r="G6" s="280" t="s">
        <v>45</v>
      </c>
      <c r="H6" s="280"/>
      <c r="I6" s="280"/>
      <c r="J6" s="281"/>
      <c r="K6" s="282" t="s">
        <v>52</v>
      </c>
      <c r="L6" s="283"/>
      <c r="M6" s="284"/>
      <c r="N6" s="281" t="s">
        <v>53</v>
      </c>
      <c r="O6" s="283"/>
      <c r="P6" s="284"/>
      <c r="Q6" s="281" t="s">
        <v>242</v>
      </c>
      <c r="R6" s="283"/>
      <c r="S6" s="291"/>
      <c r="T6" s="287"/>
    </row>
    <row r="7" spans="1:20" ht="49.5" customHeight="1">
      <c r="A7" s="270"/>
      <c r="B7" s="273"/>
      <c r="C7" s="276"/>
      <c r="D7" s="279"/>
      <c r="E7" s="290"/>
      <c r="F7" s="70" t="s">
        <v>41</v>
      </c>
      <c r="G7" s="71" t="s">
        <v>42</v>
      </c>
      <c r="H7" s="71" t="s">
        <v>44</v>
      </c>
      <c r="I7" s="71" t="s">
        <v>43</v>
      </c>
      <c r="J7" s="73" t="s">
        <v>220</v>
      </c>
      <c r="K7" s="233" t="s">
        <v>243</v>
      </c>
      <c r="L7" s="234" t="s">
        <v>244</v>
      </c>
      <c r="M7" s="235" t="s">
        <v>46</v>
      </c>
      <c r="N7" s="236" t="s">
        <v>243</v>
      </c>
      <c r="O7" s="234" t="s">
        <v>244</v>
      </c>
      <c r="P7" s="237" t="s">
        <v>46</v>
      </c>
      <c r="Q7" s="235" t="s">
        <v>243</v>
      </c>
      <c r="R7" s="234" t="s">
        <v>244</v>
      </c>
      <c r="S7" s="235" t="s">
        <v>46</v>
      </c>
      <c r="T7" s="288"/>
    </row>
    <row r="8" spans="1:20" ht="30" customHeight="1">
      <c r="A8" s="172">
        <v>33</v>
      </c>
      <c r="B8" s="173">
        <v>201</v>
      </c>
      <c r="C8" s="184" t="s">
        <v>57</v>
      </c>
      <c r="D8" s="185" t="s">
        <v>58</v>
      </c>
      <c r="E8" s="186" t="s">
        <v>213</v>
      </c>
      <c r="F8" s="187" t="s">
        <v>167</v>
      </c>
      <c r="G8" s="188" t="s">
        <v>194</v>
      </c>
      <c r="H8" s="189" t="s">
        <v>214</v>
      </c>
      <c r="I8" s="190" t="s">
        <v>195</v>
      </c>
      <c r="J8" s="191" t="s">
        <v>215</v>
      </c>
      <c r="K8" s="121" t="s">
        <v>196</v>
      </c>
      <c r="L8" s="91"/>
      <c r="M8" s="91"/>
      <c r="N8" s="120" t="s">
        <v>197</v>
      </c>
      <c r="O8" s="91"/>
      <c r="P8" s="91"/>
      <c r="Q8" s="120" t="s">
        <v>197</v>
      </c>
      <c r="R8" s="91"/>
      <c r="S8" s="90"/>
      <c r="T8" s="365">
        <v>1</v>
      </c>
    </row>
    <row r="9" spans="1:20" ht="38.25" customHeight="1">
      <c r="A9" s="172">
        <v>33</v>
      </c>
      <c r="B9" s="173">
        <v>202</v>
      </c>
      <c r="C9" s="176" t="s">
        <v>57</v>
      </c>
      <c r="D9" s="177" t="s">
        <v>63</v>
      </c>
      <c r="E9" s="192" t="s">
        <v>147</v>
      </c>
      <c r="F9" s="189" t="s">
        <v>148</v>
      </c>
      <c r="G9" s="188" t="s">
        <v>149</v>
      </c>
      <c r="H9" s="189" t="s">
        <v>150</v>
      </c>
      <c r="I9" s="190" t="s">
        <v>198</v>
      </c>
      <c r="J9" s="191" t="s">
        <v>151</v>
      </c>
      <c r="K9" s="121" t="s">
        <v>199</v>
      </c>
      <c r="L9" s="91"/>
      <c r="M9" s="91"/>
      <c r="N9" s="120" t="s">
        <v>200</v>
      </c>
      <c r="O9" s="91"/>
      <c r="P9" s="91"/>
      <c r="Q9" s="91"/>
      <c r="R9" s="91"/>
      <c r="S9" s="90"/>
      <c r="T9" s="365">
        <v>0</v>
      </c>
    </row>
    <row r="10" spans="1:20" ht="30.75" customHeight="1">
      <c r="A10" s="172">
        <v>33</v>
      </c>
      <c r="B10" s="173">
        <v>203</v>
      </c>
      <c r="C10" s="176" t="s">
        <v>57</v>
      </c>
      <c r="D10" s="177" t="s">
        <v>67</v>
      </c>
      <c r="E10" s="186" t="s">
        <v>179</v>
      </c>
      <c r="F10" s="187" t="s">
        <v>178</v>
      </c>
      <c r="G10" s="188" t="s">
        <v>201</v>
      </c>
      <c r="H10" s="189" t="s">
        <v>246</v>
      </c>
      <c r="I10" s="190" t="s">
        <v>202</v>
      </c>
      <c r="J10" s="191" t="s">
        <v>252</v>
      </c>
      <c r="K10" s="121" t="s">
        <v>203</v>
      </c>
      <c r="L10" s="91"/>
      <c r="M10" s="91"/>
      <c r="N10" s="120" t="s">
        <v>204</v>
      </c>
      <c r="O10" s="91"/>
      <c r="P10" s="91"/>
      <c r="Q10" s="91"/>
      <c r="R10" s="91"/>
      <c r="S10" s="90"/>
      <c r="T10" s="366">
        <v>1</v>
      </c>
    </row>
    <row r="11" spans="1:20" ht="25.5" customHeight="1">
      <c r="A11" s="172">
        <v>33</v>
      </c>
      <c r="B11" s="173">
        <v>204</v>
      </c>
      <c r="C11" s="176" t="s">
        <v>57</v>
      </c>
      <c r="D11" s="177" t="s">
        <v>70</v>
      </c>
      <c r="E11" s="186" t="s">
        <v>160</v>
      </c>
      <c r="F11" s="187"/>
      <c r="G11" s="188" t="s">
        <v>205</v>
      </c>
      <c r="H11" s="189" t="s">
        <v>161</v>
      </c>
      <c r="I11" s="190" t="s">
        <v>206</v>
      </c>
      <c r="J11" s="191"/>
      <c r="K11" s="121" t="s">
        <v>207</v>
      </c>
      <c r="L11" s="91"/>
      <c r="M11" s="91"/>
      <c r="N11" s="120" t="s">
        <v>208</v>
      </c>
      <c r="O11" s="91"/>
      <c r="P11" s="91"/>
      <c r="Q11" s="91"/>
      <c r="R11" s="91"/>
      <c r="S11" s="90"/>
      <c r="T11" s="366">
        <v>0</v>
      </c>
    </row>
    <row r="12" spans="1:20" ht="36.75" customHeight="1">
      <c r="A12" s="172">
        <v>33</v>
      </c>
      <c r="B12" s="173">
        <v>205</v>
      </c>
      <c r="C12" s="176" t="s">
        <v>57</v>
      </c>
      <c r="D12" s="177" t="s">
        <v>74</v>
      </c>
      <c r="E12" s="186" t="s">
        <v>168</v>
      </c>
      <c r="F12" s="187" t="s">
        <v>169</v>
      </c>
      <c r="G12" s="188" t="s">
        <v>170</v>
      </c>
      <c r="H12" s="189" t="s">
        <v>171</v>
      </c>
      <c r="I12" s="190" t="s">
        <v>172</v>
      </c>
      <c r="J12" s="191" t="s">
        <v>251</v>
      </c>
      <c r="K12" s="89"/>
      <c r="L12" s="120" t="s">
        <v>186</v>
      </c>
      <c r="M12" s="91"/>
      <c r="N12" s="120" t="s">
        <v>186</v>
      </c>
      <c r="O12" s="91"/>
      <c r="P12" s="91"/>
      <c r="Q12" s="91"/>
      <c r="R12" s="91"/>
      <c r="S12" s="90"/>
      <c r="T12" s="366">
        <v>1</v>
      </c>
    </row>
    <row r="13" spans="1:20" ht="12.75" customHeight="1">
      <c r="A13" s="172">
        <v>33</v>
      </c>
      <c r="B13" s="173">
        <v>207</v>
      </c>
      <c r="C13" s="176" t="s">
        <v>57</v>
      </c>
      <c r="D13" s="177" t="s">
        <v>79</v>
      </c>
      <c r="E13" s="193"/>
      <c r="F13" s="187"/>
      <c r="G13" s="188"/>
      <c r="H13" s="187"/>
      <c r="I13" s="188"/>
      <c r="J13" s="194"/>
      <c r="K13" s="6"/>
      <c r="L13" s="4"/>
      <c r="M13" s="4"/>
      <c r="N13" s="4"/>
      <c r="O13" s="4"/>
      <c r="P13" s="4"/>
      <c r="Q13" s="4"/>
      <c r="R13" s="4"/>
      <c r="S13" s="12"/>
      <c r="T13" s="367">
        <v>1</v>
      </c>
    </row>
    <row r="14" spans="1:20" ht="12.75" customHeight="1">
      <c r="A14" s="172">
        <v>33</v>
      </c>
      <c r="B14" s="173">
        <v>208</v>
      </c>
      <c r="C14" s="176" t="s">
        <v>57</v>
      </c>
      <c r="D14" s="177" t="s">
        <v>83</v>
      </c>
      <c r="E14" s="193"/>
      <c r="F14" s="187"/>
      <c r="G14" s="188"/>
      <c r="H14" s="187"/>
      <c r="I14" s="188"/>
      <c r="J14" s="194"/>
      <c r="K14" s="6"/>
      <c r="L14" s="4"/>
      <c r="M14" s="4"/>
      <c r="N14" s="4"/>
      <c r="O14" s="4"/>
      <c r="P14" s="4"/>
      <c r="Q14" s="4"/>
      <c r="R14" s="4"/>
      <c r="S14" s="12"/>
      <c r="T14" s="367">
        <v>1</v>
      </c>
    </row>
    <row r="15" spans="1:20" ht="12.75" customHeight="1">
      <c r="A15" s="172">
        <v>33</v>
      </c>
      <c r="B15" s="173">
        <v>209</v>
      </c>
      <c r="C15" s="176" t="s">
        <v>57</v>
      </c>
      <c r="D15" s="177" t="s">
        <v>87</v>
      </c>
      <c r="E15" s="193"/>
      <c r="F15" s="187"/>
      <c r="G15" s="188"/>
      <c r="H15" s="187"/>
      <c r="I15" s="188"/>
      <c r="J15" s="194"/>
      <c r="K15" s="6"/>
      <c r="L15" s="4"/>
      <c r="M15" s="4"/>
      <c r="N15" s="4"/>
      <c r="O15" s="4"/>
      <c r="P15" s="4"/>
      <c r="Q15" s="4"/>
      <c r="R15" s="4"/>
      <c r="S15" s="12"/>
      <c r="T15" s="367">
        <v>1</v>
      </c>
    </row>
    <row r="16" spans="1:20" ht="25.5" customHeight="1">
      <c r="A16" s="172">
        <v>33</v>
      </c>
      <c r="B16" s="158">
        <v>210</v>
      </c>
      <c r="C16" s="169" t="s">
        <v>57</v>
      </c>
      <c r="D16" s="170" t="s">
        <v>92</v>
      </c>
      <c r="E16" s="186" t="s">
        <v>163</v>
      </c>
      <c r="F16" s="189"/>
      <c r="G16" s="190" t="s">
        <v>164</v>
      </c>
      <c r="H16" s="189" t="s">
        <v>247</v>
      </c>
      <c r="I16" s="190" t="s">
        <v>165</v>
      </c>
      <c r="J16" s="191" t="s">
        <v>166</v>
      </c>
      <c r="K16" s="121" t="s">
        <v>185</v>
      </c>
      <c r="L16" s="93"/>
      <c r="M16" s="93"/>
      <c r="N16" s="120" t="s">
        <v>186</v>
      </c>
      <c r="O16" s="93"/>
      <c r="P16" s="93"/>
      <c r="Q16" s="93"/>
      <c r="R16" s="93"/>
      <c r="S16" s="97"/>
      <c r="T16" s="366">
        <v>1</v>
      </c>
    </row>
    <row r="17" spans="1:20" ht="36" customHeight="1">
      <c r="A17" s="172">
        <v>33</v>
      </c>
      <c r="B17" s="158">
        <v>211</v>
      </c>
      <c r="C17" s="169" t="s">
        <v>57</v>
      </c>
      <c r="D17" s="170" t="s">
        <v>97</v>
      </c>
      <c r="E17" s="186" t="s">
        <v>155</v>
      </c>
      <c r="F17" s="189" t="s">
        <v>156</v>
      </c>
      <c r="G17" s="190" t="s">
        <v>209</v>
      </c>
      <c r="H17" s="189" t="s">
        <v>157</v>
      </c>
      <c r="I17" s="190" t="s">
        <v>210</v>
      </c>
      <c r="J17" s="191" t="s">
        <v>245</v>
      </c>
      <c r="K17" s="121" t="s">
        <v>211</v>
      </c>
      <c r="L17" s="93"/>
      <c r="M17" s="93"/>
      <c r="N17" s="120" t="s">
        <v>212</v>
      </c>
      <c r="O17" s="93"/>
      <c r="P17" s="93"/>
      <c r="Q17" s="93"/>
      <c r="R17" s="93"/>
      <c r="S17" s="97"/>
      <c r="T17" s="366">
        <v>1</v>
      </c>
    </row>
    <row r="18" spans="1:20" ht="12">
      <c r="A18" s="109">
        <v>33</v>
      </c>
      <c r="B18" s="8">
        <v>212</v>
      </c>
      <c r="C18" s="129" t="s">
        <v>57</v>
      </c>
      <c r="D18" s="130" t="s">
        <v>100</v>
      </c>
      <c r="E18" s="141"/>
      <c r="F18" s="145"/>
      <c r="G18" s="4"/>
      <c r="H18" s="145"/>
      <c r="I18" s="4"/>
      <c r="J18" s="130"/>
      <c r="K18" s="6"/>
      <c r="L18" s="4"/>
      <c r="M18" s="4"/>
      <c r="N18" s="4"/>
      <c r="O18" s="4"/>
      <c r="P18" s="4"/>
      <c r="Q18" s="4"/>
      <c r="R18" s="4"/>
      <c r="S18" s="12"/>
      <c r="T18" s="367">
        <v>0</v>
      </c>
    </row>
    <row r="19" spans="1:20" ht="12.75" customHeight="1">
      <c r="A19" s="109">
        <v>33</v>
      </c>
      <c r="B19" s="8">
        <v>213</v>
      </c>
      <c r="C19" s="129" t="s">
        <v>57</v>
      </c>
      <c r="D19" s="130" t="s">
        <v>104</v>
      </c>
      <c r="E19" s="141"/>
      <c r="F19" s="145"/>
      <c r="G19" s="4"/>
      <c r="H19" s="145"/>
      <c r="I19" s="4"/>
      <c r="J19" s="130"/>
      <c r="K19" s="6"/>
      <c r="L19" s="4"/>
      <c r="M19" s="4"/>
      <c r="N19" s="4"/>
      <c r="O19" s="4"/>
      <c r="P19" s="4"/>
      <c r="Q19" s="4"/>
      <c r="R19" s="4"/>
      <c r="S19" s="12"/>
      <c r="T19" s="367">
        <v>1</v>
      </c>
    </row>
    <row r="20" spans="1:20" ht="12.75" customHeight="1">
      <c r="A20" s="109">
        <v>33</v>
      </c>
      <c r="B20" s="8">
        <v>214</v>
      </c>
      <c r="C20" s="129" t="s">
        <v>57</v>
      </c>
      <c r="D20" s="130" t="s">
        <v>107</v>
      </c>
      <c r="E20" s="141"/>
      <c r="F20" s="145"/>
      <c r="G20" s="4"/>
      <c r="H20" s="145"/>
      <c r="I20" s="4"/>
      <c r="J20" s="130"/>
      <c r="K20" s="6"/>
      <c r="L20" s="4"/>
      <c r="M20" s="4"/>
      <c r="N20" s="4"/>
      <c r="O20" s="4"/>
      <c r="P20" s="4"/>
      <c r="Q20" s="4"/>
      <c r="R20" s="4"/>
      <c r="S20" s="12"/>
      <c r="T20" s="367">
        <v>0</v>
      </c>
    </row>
    <row r="21" spans="1:20" ht="12.75" customHeight="1">
      <c r="A21" s="109">
        <v>33</v>
      </c>
      <c r="B21" s="8">
        <v>215</v>
      </c>
      <c r="C21" s="129" t="s">
        <v>57</v>
      </c>
      <c r="D21" s="130" t="s">
        <v>110</v>
      </c>
      <c r="E21" s="141"/>
      <c r="F21" s="145"/>
      <c r="G21" s="4"/>
      <c r="H21" s="145"/>
      <c r="I21" s="4"/>
      <c r="J21" s="130"/>
      <c r="K21" s="6"/>
      <c r="L21" s="4"/>
      <c r="M21" s="4"/>
      <c r="N21" s="4"/>
      <c r="O21" s="4"/>
      <c r="P21" s="4"/>
      <c r="Q21" s="4"/>
      <c r="R21" s="4"/>
      <c r="S21" s="12"/>
      <c r="T21" s="367">
        <v>1</v>
      </c>
    </row>
    <row r="22" spans="1:20" ht="12.75" customHeight="1">
      <c r="A22" s="109">
        <v>33</v>
      </c>
      <c r="B22" s="8">
        <v>216</v>
      </c>
      <c r="C22" s="129" t="s">
        <v>57</v>
      </c>
      <c r="D22" s="130" t="s">
        <v>115</v>
      </c>
      <c r="E22" s="141"/>
      <c r="F22" s="145"/>
      <c r="G22" s="4"/>
      <c r="H22" s="145"/>
      <c r="I22" s="4"/>
      <c r="J22" s="130"/>
      <c r="K22" s="6"/>
      <c r="L22" s="4"/>
      <c r="M22" s="4"/>
      <c r="N22" s="4"/>
      <c r="O22" s="4"/>
      <c r="P22" s="4"/>
      <c r="Q22" s="4"/>
      <c r="R22" s="4"/>
      <c r="S22" s="12"/>
      <c r="T22" s="367">
        <v>1</v>
      </c>
    </row>
    <row r="23" spans="1:20" ht="12.75" customHeight="1">
      <c r="A23" s="109">
        <v>33</v>
      </c>
      <c r="B23" s="8">
        <v>346</v>
      </c>
      <c r="C23" s="129" t="s">
        <v>57</v>
      </c>
      <c r="D23" s="130" t="s">
        <v>117</v>
      </c>
      <c r="E23" s="141"/>
      <c r="F23" s="145"/>
      <c r="G23" s="4"/>
      <c r="H23" s="145"/>
      <c r="I23" s="4"/>
      <c r="J23" s="130"/>
      <c r="K23" s="6"/>
      <c r="L23" s="4"/>
      <c r="M23" s="4"/>
      <c r="N23" s="4"/>
      <c r="O23" s="4"/>
      <c r="P23" s="4"/>
      <c r="Q23" s="4"/>
      <c r="R23" s="4"/>
      <c r="S23" s="12"/>
      <c r="T23" s="367">
        <v>0</v>
      </c>
    </row>
    <row r="24" spans="1:20" ht="12.75" customHeight="1">
      <c r="A24" s="109">
        <v>33</v>
      </c>
      <c r="B24" s="8">
        <v>423</v>
      </c>
      <c r="C24" s="129" t="s">
        <v>57</v>
      </c>
      <c r="D24" s="130" t="s">
        <v>119</v>
      </c>
      <c r="E24" s="141"/>
      <c r="F24" s="145"/>
      <c r="G24" s="4"/>
      <c r="H24" s="145"/>
      <c r="I24" s="4"/>
      <c r="J24" s="130"/>
      <c r="K24" s="6"/>
      <c r="L24" s="4"/>
      <c r="M24" s="4"/>
      <c r="N24" s="4"/>
      <c r="O24" s="4"/>
      <c r="P24" s="4"/>
      <c r="Q24" s="4"/>
      <c r="R24" s="4"/>
      <c r="S24" s="12"/>
      <c r="T24" s="367">
        <v>0</v>
      </c>
    </row>
    <row r="25" spans="1:20" ht="12.75" customHeight="1">
      <c r="A25" s="109">
        <v>33</v>
      </c>
      <c r="B25" s="8">
        <v>445</v>
      </c>
      <c r="C25" s="129" t="s">
        <v>57</v>
      </c>
      <c r="D25" s="130" t="s">
        <v>121</v>
      </c>
      <c r="E25" s="141"/>
      <c r="F25" s="145"/>
      <c r="G25" s="4"/>
      <c r="H25" s="145"/>
      <c r="I25" s="4"/>
      <c r="J25" s="130"/>
      <c r="K25" s="6"/>
      <c r="L25" s="4"/>
      <c r="M25" s="4"/>
      <c r="N25" s="4"/>
      <c r="O25" s="4"/>
      <c r="P25" s="4"/>
      <c r="Q25" s="4"/>
      <c r="R25" s="4"/>
      <c r="S25" s="12"/>
      <c r="T25" s="367">
        <v>1</v>
      </c>
    </row>
    <row r="26" spans="1:20" ht="12.75" customHeight="1">
      <c r="A26" s="109">
        <v>33</v>
      </c>
      <c r="B26" s="8">
        <v>461</v>
      </c>
      <c r="C26" s="129" t="s">
        <v>57</v>
      </c>
      <c r="D26" s="130" t="s">
        <v>122</v>
      </c>
      <c r="E26" s="141"/>
      <c r="F26" s="145"/>
      <c r="G26" s="4"/>
      <c r="H26" s="145"/>
      <c r="I26" s="4"/>
      <c r="J26" s="130"/>
      <c r="K26" s="6"/>
      <c r="L26" s="4"/>
      <c r="M26" s="4"/>
      <c r="N26" s="4"/>
      <c r="O26" s="4"/>
      <c r="P26" s="4"/>
      <c r="Q26" s="4"/>
      <c r="R26" s="4"/>
      <c r="S26" s="12"/>
      <c r="T26" s="367">
        <v>0</v>
      </c>
    </row>
    <row r="27" spans="1:20" ht="12.75" customHeight="1">
      <c r="A27" s="109">
        <v>33</v>
      </c>
      <c r="B27" s="8">
        <v>586</v>
      </c>
      <c r="C27" s="129" t="s">
        <v>57</v>
      </c>
      <c r="D27" s="130" t="s">
        <v>125</v>
      </c>
      <c r="E27" s="141"/>
      <c r="F27" s="145"/>
      <c r="G27" s="4"/>
      <c r="H27" s="145"/>
      <c r="I27" s="4"/>
      <c r="J27" s="130"/>
      <c r="K27" s="6"/>
      <c r="L27" s="4"/>
      <c r="M27" s="4"/>
      <c r="N27" s="4"/>
      <c r="O27" s="4"/>
      <c r="P27" s="4"/>
      <c r="Q27" s="4"/>
      <c r="R27" s="4"/>
      <c r="S27" s="12"/>
      <c r="T27" s="367">
        <v>0</v>
      </c>
    </row>
    <row r="28" spans="1:20" ht="12.75" customHeight="1">
      <c r="A28" s="109">
        <v>33</v>
      </c>
      <c r="B28" s="8">
        <v>606</v>
      </c>
      <c r="C28" s="129" t="s">
        <v>57</v>
      </c>
      <c r="D28" s="130" t="s">
        <v>129</v>
      </c>
      <c r="E28" s="141"/>
      <c r="F28" s="145"/>
      <c r="G28" s="4"/>
      <c r="H28" s="145"/>
      <c r="I28" s="4"/>
      <c r="J28" s="130"/>
      <c r="K28" s="6"/>
      <c r="L28" s="4"/>
      <c r="M28" s="4"/>
      <c r="N28" s="4"/>
      <c r="O28" s="4"/>
      <c r="P28" s="4"/>
      <c r="Q28" s="4"/>
      <c r="R28" s="4"/>
      <c r="S28" s="12"/>
      <c r="T28" s="367">
        <v>0</v>
      </c>
    </row>
    <row r="29" spans="1:20" ht="12.75" customHeight="1">
      <c r="A29" s="109">
        <v>33</v>
      </c>
      <c r="B29" s="8">
        <v>622</v>
      </c>
      <c r="C29" s="129" t="s">
        <v>57</v>
      </c>
      <c r="D29" s="130" t="s">
        <v>130</v>
      </c>
      <c r="E29" s="141"/>
      <c r="F29" s="145"/>
      <c r="G29" s="4"/>
      <c r="H29" s="145"/>
      <c r="I29" s="4"/>
      <c r="J29" s="130"/>
      <c r="K29" s="6"/>
      <c r="L29" s="4"/>
      <c r="M29" s="4"/>
      <c r="N29" s="4"/>
      <c r="O29" s="4"/>
      <c r="P29" s="4"/>
      <c r="Q29" s="4"/>
      <c r="R29" s="4"/>
      <c r="S29" s="12"/>
      <c r="T29" s="367">
        <v>0</v>
      </c>
    </row>
    <row r="30" spans="1:20" ht="12.75" customHeight="1">
      <c r="A30" s="109">
        <v>33</v>
      </c>
      <c r="B30" s="8">
        <v>623</v>
      </c>
      <c r="C30" s="129" t="s">
        <v>57</v>
      </c>
      <c r="D30" s="130" t="s">
        <v>132</v>
      </c>
      <c r="E30" s="141"/>
      <c r="F30" s="145"/>
      <c r="G30" s="4"/>
      <c r="H30" s="145"/>
      <c r="I30" s="4"/>
      <c r="J30" s="130"/>
      <c r="K30" s="6"/>
      <c r="L30" s="4"/>
      <c r="M30" s="4"/>
      <c r="N30" s="4"/>
      <c r="O30" s="4"/>
      <c r="P30" s="4"/>
      <c r="Q30" s="4"/>
      <c r="R30" s="4"/>
      <c r="S30" s="12"/>
      <c r="T30" s="367">
        <v>0</v>
      </c>
    </row>
    <row r="31" spans="1:20" ht="12.75" customHeight="1">
      <c r="A31" s="109">
        <v>33</v>
      </c>
      <c r="B31" s="8">
        <v>643</v>
      </c>
      <c r="C31" s="129" t="s">
        <v>57</v>
      </c>
      <c r="D31" s="130" t="s">
        <v>134</v>
      </c>
      <c r="E31" s="141"/>
      <c r="F31" s="145"/>
      <c r="G31" s="4"/>
      <c r="H31" s="145"/>
      <c r="I31" s="4"/>
      <c r="J31" s="130"/>
      <c r="K31" s="6"/>
      <c r="L31" s="4"/>
      <c r="M31" s="4"/>
      <c r="N31" s="4"/>
      <c r="O31" s="4"/>
      <c r="P31" s="4"/>
      <c r="Q31" s="4"/>
      <c r="R31" s="4"/>
      <c r="S31" s="12"/>
      <c r="T31" s="367">
        <v>1</v>
      </c>
    </row>
    <row r="32" spans="1:20" ht="12.75" customHeight="1">
      <c r="A32" s="109">
        <v>33</v>
      </c>
      <c r="B32" s="8">
        <v>663</v>
      </c>
      <c r="C32" s="129" t="s">
        <v>57</v>
      </c>
      <c r="D32" s="130" t="s">
        <v>137</v>
      </c>
      <c r="E32" s="141"/>
      <c r="F32" s="145"/>
      <c r="G32" s="4"/>
      <c r="H32" s="145"/>
      <c r="I32" s="4"/>
      <c r="J32" s="130"/>
      <c r="K32" s="6"/>
      <c r="L32" s="4"/>
      <c r="M32" s="4"/>
      <c r="N32" s="4"/>
      <c r="O32" s="4"/>
      <c r="P32" s="4"/>
      <c r="Q32" s="4"/>
      <c r="R32" s="4"/>
      <c r="S32" s="12"/>
      <c r="T32" s="367">
        <v>0</v>
      </c>
    </row>
    <row r="33" spans="1:20" ht="12.75" customHeight="1">
      <c r="A33" s="109">
        <v>33</v>
      </c>
      <c r="B33" s="8">
        <v>666</v>
      </c>
      <c r="C33" s="129" t="s">
        <v>57</v>
      </c>
      <c r="D33" s="130" t="s">
        <v>138</v>
      </c>
      <c r="E33" s="141"/>
      <c r="F33" s="145"/>
      <c r="G33" s="4"/>
      <c r="H33" s="145"/>
      <c r="I33" s="4"/>
      <c r="J33" s="130"/>
      <c r="K33" s="6"/>
      <c r="L33" s="4"/>
      <c r="M33" s="4"/>
      <c r="N33" s="4"/>
      <c r="O33" s="4"/>
      <c r="P33" s="4"/>
      <c r="Q33" s="4"/>
      <c r="R33" s="4"/>
      <c r="S33" s="12"/>
      <c r="T33" s="367">
        <v>0</v>
      </c>
    </row>
    <row r="34" spans="1:20" ht="12.75" customHeight="1" thickBot="1">
      <c r="A34" s="110">
        <v>33</v>
      </c>
      <c r="B34" s="9">
        <v>681</v>
      </c>
      <c r="C34" s="142" t="s">
        <v>57</v>
      </c>
      <c r="D34" s="143" t="s">
        <v>141</v>
      </c>
      <c r="E34" s="144"/>
      <c r="F34" s="146"/>
      <c r="G34" s="69"/>
      <c r="H34" s="146"/>
      <c r="I34" s="69"/>
      <c r="J34" s="147"/>
      <c r="K34" s="75"/>
      <c r="L34" s="69"/>
      <c r="M34" s="69"/>
      <c r="N34" s="69"/>
      <c r="O34" s="69"/>
      <c r="P34" s="69"/>
      <c r="Q34" s="69"/>
      <c r="R34" s="69"/>
      <c r="S34" s="76"/>
      <c r="T34" s="368">
        <v>0</v>
      </c>
    </row>
    <row r="35" spans="1:20" ht="16.5" customHeight="1" thickBot="1">
      <c r="A35" s="16"/>
      <c r="B35" s="17">
        <v>1000</v>
      </c>
      <c r="C35" s="285" t="s">
        <v>10</v>
      </c>
      <c r="D35" s="285"/>
      <c r="E35" s="67">
        <f>COUNTA(E8:E34)</f>
        <v>7</v>
      </c>
      <c r="F35" s="68"/>
      <c r="G35" s="68"/>
      <c r="H35" s="68"/>
      <c r="I35" s="68"/>
      <c r="J35" s="74"/>
      <c r="K35" s="33">
        <f>COUNTA(K8:K34)</f>
        <v>6</v>
      </c>
      <c r="L35" s="32">
        <f>COUNTA(L8:L34)</f>
        <v>1</v>
      </c>
      <c r="M35" s="32"/>
      <c r="N35" s="32">
        <f>COUNTA(N8:N34)</f>
        <v>7</v>
      </c>
      <c r="O35" s="32"/>
      <c r="P35" s="32"/>
      <c r="Q35" s="32">
        <f>COUNTA(Q8:Q34)</f>
        <v>1</v>
      </c>
      <c r="R35" s="32"/>
      <c r="S35" s="58"/>
      <c r="T35" s="369">
        <f>SUM(T8:T34)</f>
        <v>13</v>
      </c>
    </row>
  </sheetData>
  <mergeCells count="13">
    <mergeCell ref="G6:J6"/>
    <mergeCell ref="K6:M6"/>
    <mergeCell ref="C35:D35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&amp;R（岡山県）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125" style="2" customWidth="1"/>
    <col min="4" max="4" width="10.625" style="2" customWidth="1"/>
    <col min="5" max="5" width="11.875" style="2" customWidth="1"/>
    <col min="6" max="6" width="28.875" style="2" customWidth="1"/>
    <col min="7" max="11" width="5.875" style="2" customWidth="1"/>
    <col min="12" max="12" width="6.375" style="2" customWidth="1"/>
    <col min="13" max="15" width="5.875" style="2" customWidth="1"/>
    <col min="16" max="16" width="6.125" style="2" customWidth="1"/>
    <col min="17" max="17" width="7.125" style="2" customWidth="1"/>
    <col min="18" max="18" width="6.25390625" style="2" customWidth="1"/>
    <col min="19" max="19" width="6.6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6" t="s">
        <v>56</v>
      </c>
      <c r="E2" s="49"/>
    </row>
    <row r="3" ht="12.75" thickBot="1"/>
    <row r="4" spans="1:19" s="1" customFormat="1" ht="24" customHeight="1">
      <c r="A4" s="301" t="s">
        <v>39</v>
      </c>
      <c r="B4" s="268" t="s">
        <v>216</v>
      </c>
      <c r="C4" s="274" t="s">
        <v>0</v>
      </c>
      <c r="D4" s="277" t="s">
        <v>24</v>
      </c>
      <c r="E4" s="306" t="s">
        <v>48</v>
      </c>
      <c r="F4" s="307"/>
      <c r="G4" s="307"/>
      <c r="H4" s="79"/>
      <c r="I4" s="310" t="s">
        <v>55</v>
      </c>
      <c r="J4" s="307"/>
      <c r="K4" s="307"/>
      <c r="L4" s="307"/>
      <c r="M4" s="307"/>
      <c r="N4" s="307"/>
      <c r="O4" s="307"/>
      <c r="P4" s="307"/>
      <c r="Q4" s="307"/>
      <c r="R4" s="307"/>
      <c r="S4" s="311"/>
    </row>
    <row r="5" spans="1:19" s="1" customFormat="1" ht="46.5" customHeight="1">
      <c r="A5" s="302"/>
      <c r="B5" s="304"/>
      <c r="C5" s="275"/>
      <c r="D5" s="278"/>
      <c r="E5" s="323" t="s">
        <v>31</v>
      </c>
      <c r="F5" s="280" t="s">
        <v>11</v>
      </c>
      <c r="G5" s="308" t="s">
        <v>12</v>
      </c>
      <c r="H5" s="321" t="s">
        <v>13</v>
      </c>
      <c r="I5" s="318" t="s">
        <v>221</v>
      </c>
      <c r="J5" s="319" t="s">
        <v>222</v>
      </c>
      <c r="K5" s="312" t="s">
        <v>223</v>
      </c>
      <c r="L5" s="299" t="s">
        <v>224</v>
      </c>
      <c r="M5" s="295" t="s">
        <v>225</v>
      </c>
      <c r="N5" s="314" t="s">
        <v>226</v>
      </c>
      <c r="O5" s="297" t="s">
        <v>227</v>
      </c>
      <c r="P5" s="299" t="s">
        <v>224</v>
      </c>
      <c r="Q5" s="293" t="s">
        <v>33</v>
      </c>
      <c r="R5" s="312" t="s">
        <v>228</v>
      </c>
      <c r="S5" s="316" t="s">
        <v>224</v>
      </c>
    </row>
    <row r="6" spans="1:19" ht="27" customHeight="1">
      <c r="A6" s="303"/>
      <c r="B6" s="305"/>
      <c r="C6" s="276"/>
      <c r="D6" s="279"/>
      <c r="E6" s="324"/>
      <c r="F6" s="280"/>
      <c r="G6" s="309"/>
      <c r="H6" s="322"/>
      <c r="I6" s="242"/>
      <c r="J6" s="320"/>
      <c r="K6" s="313"/>
      <c r="L6" s="300"/>
      <c r="M6" s="296"/>
      <c r="N6" s="315"/>
      <c r="O6" s="298"/>
      <c r="P6" s="300"/>
      <c r="Q6" s="294"/>
      <c r="R6" s="313"/>
      <c r="S6" s="317"/>
    </row>
    <row r="7" spans="1:19" s="55" customFormat="1" ht="14.25" customHeight="1">
      <c r="A7" s="118">
        <v>33</v>
      </c>
      <c r="B7" s="88">
        <v>201</v>
      </c>
      <c r="C7" s="370" t="s">
        <v>57</v>
      </c>
      <c r="D7" s="371" t="s">
        <v>58</v>
      </c>
      <c r="E7" s="372"/>
      <c r="F7" s="373"/>
      <c r="G7" s="374"/>
      <c r="H7" s="375"/>
      <c r="I7" s="376">
        <v>1</v>
      </c>
      <c r="J7" s="377">
        <v>2</v>
      </c>
      <c r="K7" s="377">
        <v>0</v>
      </c>
      <c r="L7" s="378">
        <f aca="true" t="shared" si="0" ref="L7:L34">IF(J7=""," ",ROUND(K7/J7*100,1))</f>
        <v>0</v>
      </c>
      <c r="M7" s="379"/>
      <c r="N7" s="91"/>
      <c r="O7" s="92"/>
      <c r="P7" s="378" t="str">
        <f aca="true" t="shared" si="1" ref="P7:P33">IF(O7=""," ",ROUND(O7/N7*100,1))</f>
        <v> </v>
      </c>
      <c r="Q7" s="380">
        <v>1591</v>
      </c>
      <c r="R7" s="377">
        <v>58</v>
      </c>
      <c r="S7" s="381">
        <f aca="true" t="shared" si="2" ref="S7:S33">IF(Q7=""," ",ROUND(R7/Q7*100,1))</f>
        <v>3.6</v>
      </c>
    </row>
    <row r="8" spans="1:19" s="55" customFormat="1" ht="14.25" customHeight="1">
      <c r="A8" s="118">
        <v>33</v>
      </c>
      <c r="B8" s="88">
        <v>202</v>
      </c>
      <c r="C8" s="132" t="s">
        <v>57</v>
      </c>
      <c r="D8" s="133" t="s">
        <v>63</v>
      </c>
      <c r="E8" s="382">
        <v>36820</v>
      </c>
      <c r="F8" s="373" t="s">
        <v>152</v>
      </c>
      <c r="G8" s="374">
        <v>1</v>
      </c>
      <c r="H8" s="375">
        <v>1</v>
      </c>
      <c r="I8" s="376">
        <v>2</v>
      </c>
      <c r="J8" s="377">
        <v>0</v>
      </c>
      <c r="K8" s="377">
        <v>0</v>
      </c>
      <c r="L8" s="378"/>
      <c r="M8" s="379"/>
      <c r="N8" s="91"/>
      <c r="O8" s="92"/>
      <c r="P8" s="378" t="str">
        <f t="shared" si="1"/>
        <v> </v>
      </c>
      <c r="Q8" s="383"/>
      <c r="R8" s="384"/>
      <c r="S8" s="381" t="str">
        <f t="shared" si="2"/>
        <v> </v>
      </c>
    </row>
    <row r="9" spans="1:19" s="55" customFormat="1" ht="14.25" customHeight="1">
      <c r="A9" s="118">
        <v>33</v>
      </c>
      <c r="B9" s="88">
        <v>203</v>
      </c>
      <c r="C9" s="132" t="s">
        <v>57</v>
      </c>
      <c r="D9" s="133" t="s">
        <v>67</v>
      </c>
      <c r="E9" s="385"/>
      <c r="F9" s="386"/>
      <c r="G9" s="387"/>
      <c r="H9" s="88"/>
      <c r="I9" s="376">
        <v>1</v>
      </c>
      <c r="J9" s="377">
        <v>1</v>
      </c>
      <c r="K9" s="377">
        <v>0</v>
      </c>
      <c r="L9" s="378">
        <f t="shared" si="0"/>
        <v>0</v>
      </c>
      <c r="M9" s="379"/>
      <c r="N9" s="91"/>
      <c r="O9" s="92"/>
      <c r="P9" s="378" t="str">
        <f t="shared" si="1"/>
        <v> </v>
      </c>
      <c r="Q9" s="380">
        <v>366</v>
      </c>
      <c r="R9" s="377">
        <v>2</v>
      </c>
      <c r="S9" s="381">
        <f t="shared" si="2"/>
        <v>0.5</v>
      </c>
    </row>
    <row r="10" spans="1:19" s="55" customFormat="1" ht="14.25" customHeight="1">
      <c r="A10" s="118">
        <v>33</v>
      </c>
      <c r="B10" s="88">
        <v>204</v>
      </c>
      <c r="C10" s="132" t="s">
        <v>57</v>
      </c>
      <c r="D10" s="133" t="s">
        <v>70</v>
      </c>
      <c r="E10" s="382">
        <v>37519</v>
      </c>
      <c r="F10" s="386" t="s">
        <v>162</v>
      </c>
      <c r="G10" s="387">
        <v>2</v>
      </c>
      <c r="H10" s="88">
        <v>0</v>
      </c>
      <c r="I10" s="376">
        <v>1</v>
      </c>
      <c r="J10" s="377">
        <v>1</v>
      </c>
      <c r="K10" s="377">
        <v>0</v>
      </c>
      <c r="L10" s="378">
        <f t="shared" si="0"/>
        <v>0</v>
      </c>
      <c r="M10" s="379"/>
      <c r="N10" s="91"/>
      <c r="O10" s="92"/>
      <c r="P10" s="378" t="str">
        <f t="shared" si="1"/>
        <v> </v>
      </c>
      <c r="Q10" s="380">
        <v>18</v>
      </c>
      <c r="R10" s="377">
        <v>0</v>
      </c>
      <c r="S10" s="381">
        <f t="shared" si="2"/>
        <v>0</v>
      </c>
    </row>
    <row r="11" spans="1:19" s="55" customFormat="1" ht="14.25" customHeight="1">
      <c r="A11" s="118">
        <v>33</v>
      </c>
      <c r="B11" s="88">
        <v>205</v>
      </c>
      <c r="C11" s="132" t="s">
        <v>57</v>
      </c>
      <c r="D11" s="133" t="s">
        <v>74</v>
      </c>
      <c r="E11" s="385"/>
      <c r="F11" s="386"/>
      <c r="G11" s="387"/>
      <c r="H11" s="88"/>
      <c r="I11" s="376">
        <v>1</v>
      </c>
      <c r="J11" s="377">
        <v>1</v>
      </c>
      <c r="K11" s="377">
        <v>0</v>
      </c>
      <c r="L11" s="378">
        <f t="shared" si="0"/>
        <v>0</v>
      </c>
      <c r="M11" s="379"/>
      <c r="N11" s="91"/>
      <c r="O11" s="92"/>
      <c r="P11" s="378" t="str">
        <f t="shared" si="1"/>
        <v> </v>
      </c>
      <c r="Q11" s="380">
        <v>28</v>
      </c>
      <c r="R11" s="377">
        <v>0</v>
      </c>
      <c r="S11" s="381">
        <f t="shared" si="2"/>
        <v>0</v>
      </c>
    </row>
    <row r="12" spans="1:19" s="55" customFormat="1" ht="14.25" customHeight="1">
      <c r="A12" s="118">
        <v>33</v>
      </c>
      <c r="B12" s="88">
        <v>207</v>
      </c>
      <c r="C12" s="132" t="s">
        <v>57</v>
      </c>
      <c r="D12" s="133" t="s">
        <v>79</v>
      </c>
      <c r="E12" s="385"/>
      <c r="F12" s="386"/>
      <c r="G12" s="387"/>
      <c r="H12" s="88"/>
      <c r="I12" s="376">
        <v>1</v>
      </c>
      <c r="J12" s="377">
        <v>1</v>
      </c>
      <c r="K12" s="377">
        <v>0</v>
      </c>
      <c r="L12" s="378">
        <f t="shared" si="0"/>
        <v>0</v>
      </c>
      <c r="M12" s="379"/>
      <c r="N12" s="91"/>
      <c r="O12" s="92"/>
      <c r="P12" s="378" t="str">
        <f t="shared" si="1"/>
        <v> </v>
      </c>
      <c r="Q12" s="380">
        <v>101</v>
      </c>
      <c r="R12" s="377">
        <v>0</v>
      </c>
      <c r="S12" s="381">
        <f t="shared" si="2"/>
        <v>0</v>
      </c>
    </row>
    <row r="13" spans="1:19" s="55" customFormat="1" ht="14.25" customHeight="1">
      <c r="A13" s="118">
        <v>33</v>
      </c>
      <c r="B13" s="88">
        <v>208</v>
      </c>
      <c r="C13" s="132" t="s">
        <v>57</v>
      </c>
      <c r="D13" s="133" t="s">
        <v>83</v>
      </c>
      <c r="E13" s="382">
        <v>38800</v>
      </c>
      <c r="F13" s="386" t="s">
        <v>146</v>
      </c>
      <c r="G13" s="387">
        <v>2</v>
      </c>
      <c r="H13" s="88">
        <v>0</v>
      </c>
      <c r="I13" s="376">
        <v>1</v>
      </c>
      <c r="J13" s="377">
        <v>1</v>
      </c>
      <c r="K13" s="377">
        <v>0</v>
      </c>
      <c r="L13" s="378">
        <f t="shared" si="0"/>
        <v>0</v>
      </c>
      <c r="M13" s="379"/>
      <c r="N13" s="91"/>
      <c r="O13" s="92"/>
      <c r="P13" s="378" t="str">
        <f t="shared" si="1"/>
        <v> </v>
      </c>
      <c r="Q13" s="380">
        <v>361</v>
      </c>
      <c r="R13" s="377">
        <v>9</v>
      </c>
      <c r="S13" s="381">
        <f t="shared" si="2"/>
        <v>2.5</v>
      </c>
    </row>
    <row r="14" spans="1:19" s="55" customFormat="1" ht="14.25" customHeight="1">
      <c r="A14" s="118">
        <v>33</v>
      </c>
      <c r="B14" s="88">
        <v>209</v>
      </c>
      <c r="C14" s="132" t="s">
        <v>57</v>
      </c>
      <c r="D14" s="133" t="s">
        <v>87</v>
      </c>
      <c r="E14" s="385"/>
      <c r="F14" s="386"/>
      <c r="G14" s="387"/>
      <c r="H14" s="88"/>
      <c r="I14" s="376">
        <v>1</v>
      </c>
      <c r="J14" s="377">
        <v>2</v>
      </c>
      <c r="K14" s="377">
        <v>0</v>
      </c>
      <c r="L14" s="378">
        <f t="shared" si="0"/>
        <v>0</v>
      </c>
      <c r="M14" s="379"/>
      <c r="N14" s="91"/>
      <c r="O14" s="92"/>
      <c r="P14" s="378" t="str">
        <f t="shared" si="1"/>
        <v> </v>
      </c>
      <c r="Q14" s="380">
        <v>704</v>
      </c>
      <c r="R14" s="377">
        <v>46</v>
      </c>
      <c r="S14" s="381">
        <f t="shared" si="2"/>
        <v>6.5</v>
      </c>
    </row>
    <row r="15" spans="1:19" s="55" customFormat="1" ht="14.25" customHeight="1">
      <c r="A15" s="118">
        <v>33</v>
      </c>
      <c r="B15" s="88">
        <v>210</v>
      </c>
      <c r="C15" s="132" t="s">
        <v>57</v>
      </c>
      <c r="D15" s="133" t="s">
        <v>92</v>
      </c>
      <c r="E15" s="385"/>
      <c r="F15" s="386"/>
      <c r="G15" s="387"/>
      <c r="H15" s="88"/>
      <c r="I15" s="376">
        <v>1</v>
      </c>
      <c r="J15" s="377">
        <v>1</v>
      </c>
      <c r="K15" s="377">
        <v>0</v>
      </c>
      <c r="L15" s="378">
        <f t="shared" si="0"/>
        <v>0</v>
      </c>
      <c r="M15" s="379"/>
      <c r="N15" s="91"/>
      <c r="O15" s="92"/>
      <c r="P15" s="378" t="str">
        <f t="shared" si="1"/>
        <v> </v>
      </c>
      <c r="Q15" s="380">
        <v>876</v>
      </c>
      <c r="R15" s="377">
        <v>87</v>
      </c>
      <c r="S15" s="381">
        <f t="shared" si="2"/>
        <v>9.9</v>
      </c>
    </row>
    <row r="16" spans="1:19" s="55" customFormat="1" ht="14.25" customHeight="1">
      <c r="A16" s="118">
        <v>33</v>
      </c>
      <c r="B16" s="88">
        <v>211</v>
      </c>
      <c r="C16" s="132" t="s">
        <v>57</v>
      </c>
      <c r="D16" s="133" t="s">
        <v>97</v>
      </c>
      <c r="E16" s="385"/>
      <c r="F16" s="386"/>
      <c r="G16" s="387"/>
      <c r="H16" s="88"/>
      <c r="I16" s="376">
        <v>1</v>
      </c>
      <c r="J16" s="377">
        <v>1</v>
      </c>
      <c r="K16" s="377">
        <v>0</v>
      </c>
      <c r="L16" s="378">
        <f t="shared" si="0"/>
        <v>0</v>
      </c>
      <c r="M16" s="379"/>
      <c r="N16" s="91"/>
      <c r="O16" s="92"/>
      <c r="P16" s="378" t="str">
        <f t="shared" si="1"/>
        <v> </v>
      </c>
      <c r="Q16" s="380">
        <v>176</v>
      </c>
      <c r="R16" s="377">
        <v>1</v>
      </c>
      <c r="S16" s="381">
        <f t="shared" si="2"/>
        <v>0.6</v>
      </c>
    </row>
    <row r="17" spans="1:19" s="55" customFormat="1" ht="14.25" customHeight="1">
      <c r="A17" s="118">
        <v>33</v>
      </c>
      <c r="B17" s="88">
        <v>212</v>
      </c>
      <c r="C17" s="132" t="s">
        <v>57</v>
      </c>
      <c r="D17" s="133" t="s">
        <v>100</v>
      </c>
      <c r="E17" s="385"/>
      <c r="F17" s="386"/>
      <c r="G17" s="387"/>
      <c r="H17" s="88"/>
      <c r="I17" s="376">
        <v>1</v>
      </c>
      <c r="J17" s="377">
        <v>1</v>
      </c>
      <c r="K17" s="377">
        <v>0</v>
      </c>
      <c r="L17" s="378">
        <f t="shared" si="0"/>
        <v>0</v>
      </c>
      <c r="M17" s="379"/>
      <c r="N17" s="91"/>
      <c r="O17" s="92"/>
      <c r="P17" s="378" t="str">
        <f t="shared" si="1"/>
        <v> </v>
      </c>
      <c r="Q17" s="380">
        <v>308</v>
      </c>
      <c r="R17" s="384"/>
      <c r="S17" s="381">
        <f t="shared" si="2"/>
        <v>0</v>
      </c>
    </row>
    <row r="18" spans="1:19" s="55" customFormat="1" ht="14.25" customHeight="1">
      <c r="A18" s="118">
        <v>33</v>
      </c>
      <c r="B18" s="88">
        <v>213</v>
      </c>
      <c r="C18" s="132" t="s">
        <v>57</v>
      </c>
      <c r="D18" s="133" t="s">
        <v>104</v>
      </c>
      <c r="E18" s="385"/>
      <c r="F18" s="386"/>
      <c r="G18" s="387"/>
      <c r="H18" s="88"/>
      <c r="I18" s="376">
        <v>1</v>
      </c>
      <c r="J18" s="377">
        <v>2</v>
      </c>
      <c r="K18" s="377">
        <v>0</v>
      </c>
      <c r="L18" s="378">
        <f t="shared" si="0"/>
        <v>0</v>
      </c>
      <c r="M18" s="379"/>
      <c r="N18" s="91"/>
      <c r="O18" s="92"/>
      <c r="P18" s="378" t="str">
        <f t="shared" si="1"/>
        <v> </v>
      </c>
      <c r="Q18" s="380">
        <v>132</v>
      </c>
      <c r="R18" s="377">
        <v>0</v>
      </c>
      <c r="S18" s="381">
        <f t="shared" si="2"/>
        <v>0</v>
      </c>
    </row>
    <row r="19" spans="1:19" s="55" customFormat="1" ht="14.25" customHeight="1">
      <c r="A19" s="118">
        <v>33</v>
      </c>
      <c r="B19" s="88">
        <v>214</v>
      </c>
      <c r="C19" s="132" t="s">
        <v>57</v>
      </c>
      <c r="D19" s="133" t="s">
        <v>107</v>
      </c>
      <c r="E19" s="382">
        <v>38712</v>
      </c>
      <c r="F19" s="386" t="s">
        <v>176</v>
      </c>
      <c r="G19" s="387">
        <v>2</v>
      </c>
      <c r="H19" s="88">
        <v>0</v>
      </c>
      <c r="I19" s="376">
        <v>1</v>
      </c>
      <c r="J19" s="377">
        <v>2</v>
      </c>
      <c r="K19" s="377">
        <v>0</v>
      </c>
      <c r="L19" s="378">
        <f t="shared" si="0"/>
        <v>0</v>
      </c>
      <c r="M19" s="379"/>
      <c r="N19" s="91"/>
      <c r="O19" s="92"/>
      <c r="P19" s="378" t="str">
        <f t="shared" si="1"/>
        <v> </v>
      </c>
      <c r="Q19" s="380">
        <v>871</v>
      </c>
      <c r="R19" s="377">
        <v>36</v>
      </c>
      <c r="S19" s="381">
        <f t="shared" si="2"/>
        <v>4.1</v>
      </c>
    </row>
    <row r="20" spans="1:19" s="55" customFormat="1" ht="14.25" customHeight="1">
      <c r="A20" s="118">
        <v>33</v>
      </c>
      <c r="B20" s="88">
        <v>215</v>
      </c>
      <c r="C20" s="132" t="s">
        <v>57</v>
      </c>
      <c r="D20" s="133" t="s">
        <v>110</v>
      </c>
      <c r="E20" s="385"/>
      <c r="F20" s="386"/>
      <c r="G20" s="387"/>
      <c r="H20" s="88"/>
      <c r="I20" s="376">
        <v>1</v>
      </c>
      <c r="J20" s="377">
        <v>2</v>
      </c>
      <c r="K20" s="377">
        <v>0</v>
      </c>
      <c r="L20" s="378">
        <f t="shared" si="0"/>
        <v>0</v>
      </c>
      <c r="M20" s="379"/>
      <c r="N20" s="91"/>
      <c r="O20" s="92"/>
      <c r="P20" s="378" t="str">
        <f t="shared" si="1"/>
        <v> </v>
      </c>
      <c r="Q20" s="380">
        <v>214</v>
      </c>
      <c r="R20" s="377">
        <v>5</v>
      </c>
      <c r="S20" s="381">
        <f t="shared" si="2"/>
        <v>2.3</v>
      </c>
    </row>
    <row r="21" spans="1:19" s="55" customFormat="1" ht="14.25" customHeight="1">
      <c r="A21" s="118">
        <v>33</v>
      </c>
      <c r="B21" s="88">
        <v>216</v>
      </c>
      <c r="C21" s="132" t="s">
        <v>57</v>
      </c>
      <c r="D21" s="133" t="s">
        <v>115</v>
      </c>
      <c r="E21" s="89"/>
      <c r="F21" s="386"/>
      <c r="G21" s="387"/>
      <c r="H21" s="88"/>
      <c r="I21" s="376">
        <v>1</v>
      </c>
      <c r="J21" s="377">
        <v>2</v>
      </c>
      <c r="K21" s="377">
        <v>0</v>
      </c>
      <c r="L21" s="378">
        <f t="shared" si="0"/>
        <v>0</v>
      </c>
      <c r="M21" s="379"/>
      <c r="N21" s="91"/>
      <c r="O21" s="92"/>
      <c r="P21" s="378" t="str">
        <f t="shared" si="1"/>
        <v> </v>
      </c>
      <c r="Q21" s="380">
        <v>446</v>
      </c>
      <c r="R21" s="377">
        <v>52</v>
      </c>
      <c r="S21" s="381">
        <f t="shared" si="2"/>
        <v>11.7</v>
      </c>
    </row>
    <row r="22" spans="1:19" s="55" customFormat="1" ht="14.25" customHeight="1">
      <c r="A22" s="118">
        <v>33</v>
      </c>
      <c r="B22" s="88">
        <v>346</v>
      </c>
      <c r="C22" s="132" t="s">
        <v>57</v>
      </c>
      <c r="D22" s="133" t="s">
        <v>117</v>
      </c>
      <c r="E22" s="89"/>
      <c r="F22" s="386"/>
      <c r="G22" s="387"/>
      <c r="H22" s="88"/>
      <c r="I22" s="89"/>
      <c r="J22" s="92"/>
      <c r="K22" s="92"/>
      <c r="L22" s="378"/>
      <c r="M22" s="380">
        <v>1</v>
      </c>
      <c r="N22" s="226">
        <v>1</v>
      </c>
      <c r="O22" s="377">
        <v>0</v>
      </c>
      <c r="P22" s="378">
        <f t="shared" si="1"/>
        <v>0</v>
      </c>
      <c r="Q22" s="380">
        <v>52</v>
      </c>
      <c r="R22" s="377">
        <v>0</v>
      </c>
      <c r="S22" s="381">
        <f t="shared" si="2"/>
        <v>0</v>
      </c>
    </row>
    <row r="23" spans="1:19" s="55" customFormat="1" ht="14.25" customHeight="1">
      <c r="A23" s="118">
        <v>33</v>
      </c>
      <c r="B23" s="88">
        <v>423</v>
      </c>
      <c r="C23" s="132" t="s">
        <v>57</v>
      </c>
      <c r="D23" s="133" t="s">
        <v>119</v>
      </c>
      <c r="E23" s="89"/>
      <c r="F23" s="386"/>
      <c r="G23" s="387"/>
      <c r="H23" s="88"/>
      <c r="I23" s="89"/>
      <c r="J23" s="92"/>
      <c r="K23" s="92"/>
      <c r="L23" s="378" t="str">
        <f t="shared" si="0"/>
        <v> </v>
      </c>
      <c r="M23" s="380">
        <v>1</v>
      </c>
      <c r="N23" s="226">
        <v>0</v>
      </c>
      <c r="O23" s="377"/>
      <c r="P23" s="378" t="str">
        <f t="shared" si="1"/>
        <v> </v>
      </c>
      <c r="Q23" s="380">
        <v>29</v>
      </c>
      <c r="R23" s="377">
        <v>3</v>
      </c>
      <c r="S23" s="381">
        <f t="shared" si="2"/>
        <v>10.3</v>
      </c>
    </row>
    <row r="24" spans="1:19" s="55" customFormat="1" ht="14.25" customHeight="1">
      <c r="A24" s="118">
        <v>33</v>
      </c>
      <c r="B24" s="88">
        <v>445</v>
      </c>
      <c r="C24" s="132" t="s">
        <v>57</v>
      </c>
      <c r="D24" s="133" t="s">
        <v>121</v>
      </c>
      <c r="E24" s="89"/>
      <c r="F24" s="386"/>
      <c r="G24" s="387"/>
      <c r="H24" s="88"/>
      <c r="I24" s="89"/>
      <c r="J24" s="92"/>
      <c r="K24" s="92"/>
      <c r="L24" s="378" t="str">
        <f t="shared" si="0"/>
        <v> </v>
      </c>
      <c r="M24" s="380">
        <v>1</v>
      </c>
      <c r="N24" s="226">
        <v>1</v>
      </c>
      <c r="O24" s="377">
        <v>0</v>
      </c>
      <c r="P24" s="378">
        <f t="shared" si="1"/>
        <v>0</v>
      </c>
      <c r="Q24" s="380">
        <v>37</v>
      </c>
      <c r="R24" s="377">
        <v>0</v>
      </c>
      <c r="S24" s="381">
        <f t="shared" si="2"/>
        <v>0</v>
      </c>
    </row>
    <row r="25" spans="1:19" s="55" customFormat="1" ht="14.25" customHeight="1">
      <c r="A25" s="118">
        <v>33</v>
      </c>
      <c r="B25" s="88">
        <v>461</v>
      </c>
      <c r="C25" s="132" t="s">
        <v>57</v>
      </c>
      <c r="D25" s="133" t="s">
        <v>122</v>
      </c>
      <c r="E25" s="89"/>
      <c r="F25" s="386"/>
      <c r="G25" s="387"/>
      <c r="H25" s="88"/>
      <c r="I25" s="89"/>
      <c r="J25" s="92"/>
      <c r="K25" s="92"/>
      <c r="L25" s="378" t="str">
        <f t="shared" si="0"/>
        <v> </v>
      </c>
      <c r="M25" s="380">
        <v>1</v>
      </c>
      <c r="N25" s="226">
        <v>1</v>
      </c>
      <c r="O25" s="377">
        <v>0</v>
      </c>
      <c r="P25" s="378">
        <f t="shared" si="1"/>
        <v>0</v>
      </c>
      <c r="Q25" s="380">
        <v>60</v>
      </c>
      <c r="R25" s="377">
        <v>0</v>
      </c>
      <c r="S25" s="381">
        <f t="shared" si="2"/>
        <v>0</v>
      </c>
    </row>
    <row r="26" spans="1:19" s="55" customFormat="1" ht="14.25" customHeight="1">
      <c r="A26" s="118">
        <v>33</v>
      </c>
      <c r="B26" s="88">
        <v>586</v>
      </c>
      <c r="C26" s="132" t="s">
        <v>57</v>
      </c>
      <c r="D26" s="133" t="s">
        <v>125</v>
      </c>
      <c r="E26" s="89"/>
      <c r="F26" s="386"/>
      <c r="G26" s="387"/>
      <c r="H26" s="88"/>
      <c r="I26" s="89"/>
      <c r="J26" s="92"/>
      <c r="K26" s="92"/>
      <c r="L26" s="378" t="str">
        <f t="shared" si="0"/>
        <v> </v>
      </c>
      <c r="M26" s="380">
        <v>1</v>
      </c>
      <c r="N26" s="226">
        <v>0</v>
      </c>
      <c r="O26" s="377"/>
      <c r="P26" s="378" t="str">
        <f t="shared" si="1"/>
        <v> </v>
      </c>
      <c r="Q26" s="380">
        <v>24</v>
      </c>
      <c r="R26" s="377">
        <v>4</v>
      </c>
      <c r="S26" s="381">
        <f t="shared" si="2"/>
        <v>16.7</v>
      </c>
    </row>
    <row r="27" spans="1:19" s="55" customFormat="1" ht="14.25" customHeight="1">
      <c r="A27" s="118">
        <v>33</v>
      </c>
      <c r="B27" s="88">
        <v>606</v>
      </c>
      <c r="C27" s="132" t="s">
        <v>57</v>
      </c>
      <c r="D27" s="133" t="s">
        <v>129</v>
      </c>
      <c r="E27" s="89"/>
      <c r="F27" s="386"/>
      <c r="G27" s="387"/>
      <c r="H27" s="88"/>
      <c r="I27" s="89"/>
      <c r="J27" s="92"/>
      <c r="K27" s="92"/>
      <c r="L27" s="378" t="str">
        <f t="shared" si="0"/>
        <v> </v>
      </c>
      <c r="M27" s="380">
        <v>1</v>
      </c>
      <c r="N27" s="226">
        <v>1</v>
      </c>
      <c r="O27" s="377">
        <v>0</v>
      </c>
      <c r="P27" s="378">
        <f t="shared" si="1"/>
        <v>0</v>
      </c>
      <c r="Q27" s="380">
        <v>93</v>
      </c>
      <c r="R27" s="377">
        <v>0</v>
      </c>
      <c r="S27" s="381">
        <f t="shared" si="2"/>
        <v>0</v>
      </c>
    </row>
    <row r="28" spans="1:19" s="55" customFormat="1" ht="14.25" customHeight="1">
      <c r="A28" s="118">
        <v>33</v>
      </c>
      <c r="B28" s="88">
        <v>622</v>
      </c>
      <c r="C28" s="132" t="s">
        <v>57</v>
      </c>
      <c r="D28" s="133" t="s">
        <v>130</v>
      </c>
      <c r="E28" s="89"/>
      <c r="F28" s="386"/>
      <c r="G28" s="387"/>
      <c r="H28" s="88"/>
      <c r="I28" s="89"/>
      <c r="J28" s="92"/>
      <c r="K28" s="92"/>
      <c r="L28" s="378"/>
      <c r="M28" s="380">
        <v>1</v>
      </c>
      <c r="N28" s="226">
        <v>1</v>
      </c>
      <c r="O28" s="377">
        <v>0</v>
      </c>
      <c r="P28" s="378"/>
      <c r="Q28" s="380">
        <v>29</v>
      </c>
      <c r="R28" s="377">
        <v>0</v>
      </c>
      <c r="S28" s="381">
        <f t="shared" si="2"/>
        <v>0</v>
      </c>
    </row>
    <row r="29" spans="1:19" s="55" customFormat="1" ht="14.25" customHeight="1">
      <c r="A29" s="118">
        <v>33</v>
      </c>
      <c r="B29" s="88">
        <v>623</v>
      </c>
      <c r="C29" s="132" t="s">
        <v>57</v>
      </c>
      <c r="D29" s="133" t="s">
        <v>132</v>
      </c>
      <c r="E29" s="89"/>
      <c r="F29" s="386"/>
      <c r="G29" s="387"/>
      <c r="H29" s="88"/>
      <c r="I29" s="89"/>
      <c r="J29" s="92"/>
      <c r="K29" s="92"/>
      <c r="L29" s="378" t="str">
        <f t="shared" si="0"/>
        <v> </v>
      </c>
      <c r="M29" s="380">
        <v>1</v>
      </c>
      <c r="N29" s="226">
        <v>1</v>
      </c>
      <c r="O29" s="377">
        <v>0</v>
      </c>
      <c r="P29" s="378">
        <f t="shared" si="1"/>
        <v>0</v>
      </c>
      <c r="Q29" s="380">
        <v>19</v>
      </c>
      <c r="R29" s="377">
        <v>0</v>
      </c>
      <c r="S29" s="381">
        <f t="shared" si="2"/>
        <v>0</v>
      </c>
    </row>
    <row r="30" spans="1:19" s="55" customFormat="1" ht="14.25" customHeight="1">
      <c r="A30" s="118">
        <v>33</v>
      </c>
      <c r="B30" s="88">
        <v>643</v>
      </c>
      <c r="C30" s="132" t="s">
        <v>57</v>
      </c>
      <c r="D30" s="133" t="s">
        <v>134</v>
      </c>
      <c r="E30" s="89"/>
      <c r="F30" s="386"/>
      <c r="G30" s="387"/>
      <c r="H30" s="88"/>
      <c r="I30" s="89"/>
      <c r="J30" s="92"/>
      <c r="K30" s="92"/>
      <c r="L30" s="378" t="str">
        <f t="shared" si="0"/>
        <v> </v>
      </c>
      <c r="M30" s="380">
        <v>1</v>
      </c>
      <c r="N30" s="226">
        <v>1</v>
      </c>
      <c r="O30" s="377">
        <v>0</v>
      </c>
      <c r="P30" s="378">
        <f t="shared" si="1"/>
        <v>0</v>
      </c>
      <c r="Q30" s="380">
        <v>12</v>
      </c>
      <c r="R30" s="377">
        <v>0</v>
      </c>
      <c r="S30" s="381">
        <f t="shared" si="2"/>
        <v>0</v>
      </c>
    </row>
    <row r="31" spans="1:19" s="55" customFormat="1" ht="14.25" customHeight="1">
      <c r="A31" s="118">
        <v>33</v>
      </c>
      <c r="B31" s="88">
        <v>663</v>
      </c>
      <c r="C31" s="132" t="s">
        <v>57</v>
      </c>
      <c r="D31" s="133" t="s">
        <v>137</v>
      </c>
      <c r="E31" s="89"/>
      <c r="F31" s="386"/>
      <c r="G31" s="387"/>
      <c r="H31" s="88"/>
      <c r="I31" s="89"/>
      <c r="J31" s="92"/>
      <c r="K31" s="92"/>
      <c r="L31" s="378" t="str">
        <f t="shared" si="0"/>
        <v> </v>
      </c>
      <c r="M31" s="380">
        <v>1</v>
      </c>
      <c r="N31" s="226">
        <v>1</v>
      </c>
      <c r="O31" s="377">
        <v>0</v>
      </c>
      <c r="P31" s="378">
        <f t="shared" si="1"/>
        <v>0</v>
      </c>
      <c r="Q31" s="380">
        <v>33</v>
      </c>
      <c r="R31" s="377">
        <v>0</v>
      </c>
      <c r="S31" s="381">
        <f t="shared" si="2"/>
        <v>0</v>
      </c>
    </row>
    <row r="32" spans="1:19" s="55" customFormat="1" ht="14.25" customHeight="1">
      <c r="A32" s="118">
        <v>33</v>
      </c>
      <c r="B32" s="88">
        <v>666</v>
      </c>
      <c r="C32" s="132" t="s">
        <v>57</v>
      </c>
      <c r="D32" s="133" t="s">
        <v>138</v>
      </c>
      <c r="E32" s="89"/>
      <c r="F32" s="386"/>
      <c r="G32" s="387"/>
      <c r="H32" s="88"/>
      <c r="I32" s="89"/>
      <c r="J32" s="92"/>
      <c r="K32" s="92"/>
      <c r="L32" s="378" t="str">
        <f t="shared" si="0"/>
        <v> </v>
      </c>
      <c r="M32" s="380">
        <v>1</v>
      </c>
      <c r="N32" s="226">
        <v>2</v>
      </c>
      <c r="O32" s="377">
        <v>0</v>
      </c>
      <c r="P32" s="378">
        <f t="shared" si="1"/>
        <v>0</v>
      </c>
      <c r="Q32" s="380">
        <v>81</v>
      </c>
      <c r="R32" s="377">
        <v>0</v>
      </c>
      <c r="S32" s="381">
        <f t="shared" si="2"/>
        <v>0</v>
      </c>
    </row>
    <row r="33" spans="1:19" s="55" customFormat="1" ht="14.25" customHeight="1" thickBot="1">
      <c r="A33" s="388">
        <v>33</v>
      </c>
      <c r="B33" s="87">
        <v>681</v>
      </c>
      <c r="C33" s="148" t="s">
        <v>57</v>
      </c>
      <c r="D33" s="389" t="s">
        <v>141</v>
      </c>
      <c r="E33" s="390"/>
      <c r="F33" s="391"/>
      <c r="G33" s="392"/>
      <c r="H33" s="87"/>
      <c r="I33" s="390"/>
      <c r="J33" s="393"/>
      <c r="K33" s="393"/>
      <c r="L33" s="394" t="str">
        <f t="shared" si="0"/>
        <v> </v>
      </c>
      <c r="M33" s="395">
        <v>1</v>
      </c>
      <c r="N33" s="396">
        <v>2</v>
      </c>
      <c r="O33" s="397">
        <v>0</v>
      </c>
      <c r="P33" s="378">
        <f t="shared" si="1"/>
        <v>0</v>
      </c>
      <c r="Q33" s="395">
        <v>140</v>
      </c>
      <c r="R33" s="397">
        <v>3</v>
      </c>
      <c r="S33" s="398">
        <f t="shared" si="2"/>
        <v>2.1</v>
      </c>
    </row>
    <row r="34" spans="1:19" ht="16.5" customHeight="1" thickBot="1">
      <c r="A34" s="16"/>
      <c r="B34" s="17">
        <v>1000</v>
      </c>
      <c r="C34" s="285" t="s">
        <v>10</v>
      </c>
      <c r="D34" s="285"/>
      <c r="E34" s="10"/>
      <c r="F34" s="57">
        <f>COUNTA(F7:F33)</f>
        <v>4</v>
      </c>
      <c r="G34" s="11"/>
      <c r="H34" s="58">
        <f>SUM(H7:H33)</f>
        <v>1</v>
      </c>
      <c r="I34" s="33">
        <f>SUM(I7:I33)</f>
        <v>16</v>
      </c>
      <c r="J34" s="32">
        <f>SUM(J7:J33)</f>
        <v>20</v>
      </c>
      <c r="K34" s="32">
        <f>SUM(K7:K33)</f>
        <v>0</v>
      </c>
      <c r="L34" s="52">
        <f t="shared" si="0"/>
        <v>0</v>
      </c>
      <c r="M34" s="212">
        <f>SUM(M7:M33)</f>
        <v>12</v>
      </c>
      <c r="N34" s="212">
        <f>SUM(N7:N33)</f>
        <v>12</v>
      </c>
      <c r="O34" s="212">
        <f>SUM(O7:O33)</f>
        <v>0</v>
      </c>
      <c r="P34" s="52">
        <f>IF(N34=""," ",ROUND(O34/N34*100,1))</f>
        <v>0</v>
      </c>
      <c r="Q34" s="211">
        <f>SUM(Q7:Q33)</f>
        <v>6801</v>
      </c>
      <c r="R34" s="212">
        <f>SUM(R7:R33)</f>
        <v>306</v>
      </c>
      <c r="S34" s="31">
        <f>IF(Q34=""," ",ROUND(R34/Q34*100,1))</f>
        <v>4.5</v>
      </c>
    </row>
  </sheetData>
  <mergeCells count="22">
    <mergeCell ref="C34:D34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&amp;R（岡山県）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125" style="2" customWidth="1"/>
    <col min="5" max="5" width="5.625" style="2" customWidth="1"/>
    <col min="6" max="6" width="13.125" style="2" customWidth="1"/>
    <col min="7" max="8" width="5.125" style="2" customWidth="1"/>
    <col min="9" max="9" width="6.625" style="2" customWidth="1"/>
    <col min="10" max="10" width="6.00390625" style="2" customWidth="1"/>
    <col min="11" max="13" width="5.125" style="2" customWidth="1"/>
    <col min="14" max="14" width="6.625" style="2" customWidth="1"/>
    <col min="15" max="15" width="5.625" style="2" customWidth="1"/>
    <col min="16" max="18" width="5.125" style="2" customWidth="1"/>
    <col min="19" max="19" width="6.125" style="2" customWidth="1"/>
    <col min="20" max="20" width="5.125" style="2" customWidth="1"/>
    <col min="21" max="21" width="5.625" style="2" customWidth="1"/>
    <col min="22" max="22" width="5.875" style="2" customWidth="1"/>
    <col min="23" max="23" width="5.375" style="2" customWidth="1"/>
    <col min="24" max="24" width="5.875" style="2" customWidth="1"/>
    <col min="25" max="25" width="5.625" style="2" customWidth="1"/>
    <col min="26" max="26" width="4.75390625" style="2" customWidth="1"/>
    <col min="27" max="27" width="5.625" style="2" customWidth="1"/>
    <col min="28" max="16384" width="9.00390625" style="2" customWidth="1"/>
  </cols>
  <sheetData>
    <row r="1" ht="12">
      <c r="A1" s="2" t="s">
        <v>50</v>
      </c>
    </row>
    <row r="2" spans="1:2" ht="21" customHeight="1">
      <c r="A2" s="26" t="s">
        <v>23</v>
      </c>
      <c r="B2" s="3"/>
    </row>
    <row r="3" spans="1:2" ht="15" thickBot="1">
      <c r="A3" s="26"/>
      <c r="B3" s="56" t="s">
        <v>30</v>
      </c>
    </row>
    <row r="4" spans="1:27" s="54" customFormat="1" ht="18" customHeight="1" thickBot="1">
      <c r="A4" s="53"/>
      <c r="B4" s="195">
        <v>1</v>
      </c>
      <c r="C4" s="355">
        <v>39539</v>
      </c>
      <c r="D4" s="356"/>
      <c r="E4" s="196">
        <v>2</v>
      </c>
      <c r="F4" s="357">
        <v>39569</v>
      </c>
      <c r="G4" s="356"/>
      <c r="H4" s="358"/>
      <c r="I4" s="197">
        <v>3</v>
      </c>
      <c r="J4" s="357" t="s">
        <v>29</v>
      </c>
      <c r="K4" s="356"/>
      <c r="L4" s="356"/>
      <c r="M4" s="356"/>
      <c r="N4" s="358"/>
      <c r="AA4" s="55"/>
    </row>
    <row r="5" spans="1:27" ht="9.75" customHeight="1" thickBot="1">
      <c r="A5"/>
      <c r="B5" s="45"/>
      <c r="C5" s="45"/>
      <c r="D5" s="45"/>
      <c r="E5" s="45"/>
      <c r="F5" s="45"/>
      <c r="G5" s="45"/>
      <c r="H5" s="45"/>
      <c r="I5" s="46"/>
      <c r="J5" s="47"/>
      <c r="K5" s="47"/>
      <c r="L5" s="45"/>
      <c r="M5" s="45"/>
      <c r="N5" s="45"/>
      <c r="O5" s="45"/>
      <c r="P5" s="45"/>
      <c r="Q5" s="45"/>
      <c r="R5" s="45"/>
      <c r="S5" s="46"/>
      <c r="T5" s="47"/>
      <c r="U5" s="47"/>
      <c r="V5" s="45"/>
      <c r="W5" s="45"/>
      <c r="X5" s="47"/>
      <c r="Y5" s="47"/>
      <c r="Z5" s="47"/>
      <c r="AA5"/>
    </row>
    <row r="6" spans="1:27" ht="13.5" customHeight="1" thickBot="1">
      <c r="A6"/>
      <c r="B6" s="45"/>
      <c r="C6" s="45"/>
      <c r="D6" s="45"/>
      <c r="E6" s="331" t="s">
        <v>237</v>
      </c>
      <c r="F6" s="359"/>
      <c r="G6" s="232">
        <v>1</v>
      </c>
      <c r="H6" s="48"/>
      <c r="I6" s="48"/>
      <c r="J6" s="48"/>
      <c r="K6" s="48"/>
      <c r="L6" s="331" t="s">
        <v>27</v>
      </c>
      <c r="M6" s="332"/>
      <c r="N6" s="332"/>
      <c r="O6" s="232">
        <v>1</v>
      </c>
      <c r="P6" s="45"/>
      <c r="Q6" s="331" t="s">
        <v>27</v>
      </c>
      <c r="R6" s="332"/>
      <c r="S6" s="332"/>
      <c r="T6" s="232">
        <v>1</v>
      </c>
      <c r="U6" s="47"/>
      <c r="V6" s="331" t="s">
        <v>27</v>
      </c>
      <c r="W6" s="332"/>
      <c r="X6" s="332"/>
      <c r="Y6" s="232">
        <v>1</v>
      </c>
      <c r="Z6" s="47"/>
      <c r="AA6"/>
    </row>
    <row r="7" spans="1:27" ht="27" customHeight="1">
      <c r="A7" s="198" t="s">
        <v>39</v>
      </c>
      <c r="B7" s="347" t="s">
        <v>229</v>
      </c>
      <c r="C7" s="344" t="s">
        <v>0</v>
      </c>
      <c r="D7" s="277" t="s">
        <v>24</v>
      </c>
      <c r="E7" s="325" t="s">
        <v>230</v>
      </c>
      <c r="F7" s="326"/>
      <c r="G7" s="326"/>
      <c r="H7" s="326"/>
      <c r="I7" s="326"/>
      <c r="J7" s="326"/>
      <c r="K7" s="327"/>
      <c r="L7" s="325" t="s">
        <v>6</v>
      </c>
      <c r="M7" s="326"/>
      <c r="N7" s="326"/>
      <c r="O7" s="326"/>
      <c r="P7" s="327"/>
      <c r="Q7" s="325" t="s">
        <v>3</v>
      </c>
      <c r="R7" s="326"/>
      <c r="S7" s="326"/>
      <c r="T7" s="326"/>
      <c r="U7" s="327"/>
      <c r="V7" s="328" t="s">
        <v>49</v>
      </c>
      <c r="W7" s="329"/>
      <c r="X7" s="329"/>
      <c r="Y7" s="329"/>
      <c r="Z7" s="329"/>
      <c r="AA7" s="330"/>
    </row>
    <row r="8" spans="1:27" ht="16.5" customHeight="1">
      <c r="A8" s="269"/>
      <c r="B8" s="348"/>
      <c r="C8" s="345"/>
      <c r="D8" s="278"/>
      <c r="E8" s="351" t="s">
        <v>231</v>
      </c>
      <c r="F8" s="353" t="s">
        <v>232</v>
      </c>
      <c r="G8" s="340" t="s">
        <v>2</v>
      </c>
      <c r="H8" s="154"/>
      <c r="I8" s="342" t="s">
        <v>1</v>
      </c>
      <c r="J8" s="154"/>
      <c r="K8" s="336" t="s">
        <v>224</v>
      </c>
      <c r="L8" s="340" t="s">
        <v>2</v>
      </c>
      <c r="M8" s="154"/>
      <c r="N8" s="342" t="s">
        <v>1</v>
      </c>
      <c r="O8" s="154"/>
      <c r="P8" s="336" t="s">
        <v>224</v>
      </c>
      <c r="Q8" s="340" t="s">
        <v>2</v>
      </c>
      <c r="R8" s="154"/>
      <c r="S8" s="342" t="s">
        <v>1</v>
      </c>
      <c r="T8" s="154"/>
      <c r="U8" s="336" t="s">
        <v>224</v>
      </c>
      <c r="V8" s="338" t="s">
        <v>17</v>
      </c>
      <c r="W8" s="154"/>
      <c r="X8" s="399" t="s">
        <v>224</v>
      </c>
      <c r="Y8" s="333" t="s">
        <v>18</v>
      </c>
      <c r="Z8" s="334"/>
      <c r="AA8" s="335"/>
    </row>
    <row r="9" spans="1:27" ht="63.75" customHeight="1">
      <c r="A9" s="270"/>
      <c r="B9" s="349"/>
      <c r="C9" s="346"/>
      <c r="D9" s="279"/>
      <c r="E9" s="352"/>
      <c r="F9" s="354"/>
      <c r="G9" s="341"/>
      <c r="H9" s="155" t="s">
        <v>233</v>
      </c>
      <c r="I9" s="343"/>
      <c r="J9" s="155" t="s">
        <v>234</v>
      </c>
      <c r="K9" s="337"/>
      <c r="L9" s="341"/>
      <c r="M9" s="155" t="s">
        <v>233</v>
      </c>
      <c r="N9" s="343"/>
      <c r="O9" s="406" t="s">
        <v>234</v>
      </c>
      <c r="P9" s="337"/>
      <c r="Q9" s="341"/>
      <c r="R9" s="155" t="s">
        <v>233</v>
      </c>
      <c r="S9" s="343"/>
      <c r="T9" s="155" t="s">
        <v>234</v>
      </c>
      <c r="U9" s="337"/>
      <c r="V9" s="339"/>
      <c r="W9" s="155" t="s">
        <v>235</v>
      </c>
      <c r="X9" s="400"/>
      <c r="Y9" s="156" t="s">
        <v>236</v>
      </c>
      <c r="Z9" s="155" t="s">
        <v>235</v>
      </c>
      <c r="AA9" s="157" t="s">
        <v>224</v>
      </c>
    </row>
    <row r="10" spans="1:27" ht="14.25" customHeight="1">
      <c r="A10" s="7">
        <v>33</v>
      </c>
      <c r="B10" s="5">
        <v>201</v>
      </c>
      <c r="C10" s="124" t="s">
        <v>57</v>
      </c>
      <c r="D10" s="125" t="s">
        <v>58</v>
      </c>
      <c r="E10" s="201">
        <v>40</v>
      </c>
      <c r="F10" s="4" t="s">
        <v>145</v>
      </c>
      <c r="G10" s="204">
        <v>61</v>
      </c>
      <c r="H10" s="204">
        <v>57</v>
      </c>
      <c r="I10" s="204">
        <v>1177</v>
      </c>
      <c r="J10" s="204">
        <v>421</v>
      </c>
      <c r="K10" s="27">
        <f>IF(G10=""," ",ROUND(J10/I10*100,1))</f>
        <v>35.8</v>
      </c>
      <c r="L10" s="206">
        <v>61</v>
      </c>
      <c r="M10" s="204">
        <v>57</v>
      </c>
      <c r="N10" s="204">
        <v>1177</v>
      </c>
      <c r="O10" s="204">
        <v>421</v>
      </c>
      <c r="P10" s="27">
        <f>IF(L10=""," ",ROUND(O10/N10*100,1))</f>
        <v>35.8</v>
      </c>
      <c r="Q10" s="206">
        <v>6</v>
      </c>
      <c r="R10" s="204">
        <v>5</v>
      </c>
      <c r="S10" s="204">
        <v>86</v>
      </c>
      <c r="T10" s="204">
        <v>9</v>
      </c>
      <c r="U10" s="27">
        <f>IF(Q10=""," ",ROUND(T10/S10*100,1))</f>
        <v>10.5</v>
      </c>
      <c r="V10" s="213">
        <v>457</v>
      </c>
      <c r="W10" s="204">
        <v>25</v>
      </c>
      <c r="X10" s="40">
        <v>5.5</v>
      </c>
      <c r="Y10" s="225">
        <v>331</v>
      </c>
      <c r="Z10" s="225">
        <v>17</v>
      </c>
      <c r="AA10" s="35">
        <v>5.1</v>
      </c>
    </row>
    <row r="11" spans="1:27" ht="14.25" customHeight="1">
      <c r="A11" s="7">
        <v>33</v>
      </c>
      <c r="B11" s="5">
        <v>202</v>
      </c>
      <c r="C11" s="124" t="s">
        <v>57</v>
      </c>
      <c r="D11" s="125" t="s">
        <v>63</v>
      </c>
      <c r="E11" s="201">
        <v>40</v>
      </c>
      <c r="F11" s="4" t="s">
        <v>153</v>
      </c>
      <c r="G11" s="204">
        <v>68</v>
      </c>
      <c r="H11" s="204">
        <v>61</v>
      </c>
      <c r="I11" s="204">
        <v>1474</v>
      </c>
      <c r="J11" s="204">
        <v>376</v>
      </c>
      <c r="K11" s="27">
        <f aca="true" t="shared" si="0" ref="K11:K36">IF(G11=""," ",ROUND(J11/I11*100,1))</f>
        <v>25.5</v>
      </c>
      <c r="L11" s="206">
        <v>67</v>
      </c>
      <c r="M11" s="204">
        <v>61</v>
      </c>
      <c r="N11" s="204">
        <v>1411</v>
      </c>
      <c r="O11" s="204">
        <v>376</v>
      </c>
      <c r="P11" s="27">
        <f>IF(L11=""," ",ROUND(O11/N11*100,1))</f>
        <v>26.6</v>
      </c>
      <c r="Q11" s="206">
        <v>6</v>
      </c>
      <c r="R11" s="204">
        <v>4</v>
      </c>
      <c r="S11" s="204">
        <v>71</v>
      </c>
      <c r="T11" s="204">
        <v>6</v>
      </c>
      <c r="U11" s="27">
        <f>IF(Q11=""," ",ROUND(T11/S11*100,1))</f>
        <v>8.5</v>
      </c>
      <c r="V11" s="213">
        <v>372</v>
      </c>
      <c r="W11" s="204">
        <v>19</v>
      </c>
      <c r="X11" s="40">
        <v>5.1</v>
      </c>
      <c r="Y11" s="225">
        <v>300</v>
      </c>
      <c r="Z11" s="225">
        <v>12</v>
      </c>
      <c r="AA11" s="35">
        <v>4</v>
      </c>
    </row>
    <row r="12" spans="1:27" ht="14.25" customHeight="1">
      <c r="A12" s="109">
        <v>33</v>
      </c>
      <c r="B12" s="5">
        <v>203</v>
      </c>
      <c r="C12" s="124" t="s">
        <v>57</v>
      </c>
      <c r="D12" s="125" t="s">
        <v>67</v>
      </c>
      <c r="E12" s="201">
        <v>35</v>
      </c>
      <c r="F12" s="4" t="s">
        <v>159</v>
      </c>
      <c r="G12" s="204">
        <v>61</v>
      </c>
      <c r="H12" s="204">
        <v>54</v>
      </c>
      <c r="I12" s="204">
        <v>1086</v>
      </c>
      <c r="J12" s="204">
        <v>295</v>
      </c>
      <c r="K12" s="27">
        <f t="shared" si="0"/>
        <v>27.2</v>
      </c>
      <c r="L12" s="206">
        <v>46</v>
      </c>
      <c r="M12" s="204">
        <v>44</v>
      </c>
      <c r="N12" s="204">
        <v>928</v>
      </c>
      <c r="O12" s="204">
        <v>267</v>
      </c>
      <c r="P12" s="27">
        <f aca="true" t="shared" si="1" ref="P12:P35">IF(L12=""," ",ROUND(O12/N12*100,1))</f>
        <v>28.8</v>
      </c>
      <c r="Q12" s="206">
        <v>6</v>
      </c>
      <c r="R12" s="204">
        <v>4</v>
      </c>
      <c r="S12" s="204">
        <v>57</v>
      </c>
      <c r="T12" s="204">
        <v>6</v>
      </c>
      <c r="U12" s="27">
        <f aca="true" t="shared" si="2" ref="U12:U36">IF(Q12=""," ",ROUND(T12/S12*100,1))</f>
        <v>10.5</v>
      </c>
      <c r="V12" s="213">
        <v>155</v>
      </c>
      <c r="W12" s="204">
        <v>13</v>
      </c>
      <c r="X12" s="40">
        <f aca="true" t="shared" si="3" ref="X12:X36">IF(V12=""," ",ROUND(W12/V12*100,1))</f>
        <v>8.4</v>
      </c>
      <c r="Y12" s="225">
        <v>146</v>
      </c>
      <c r="Z12" s="225">
        <v>9</v>
      </c>
      <c r="AA12" s="35">
        <f aca="true" t="shared" si="4" ref="AA12:AA21">IF(Y12=""," ",ROUND(Z12/Y12*100,1))</f>
        <v>6.2</v>
      </c>
    </row>
    <row r="13" spans="1:27" ht="14.25" customHeight="1">
      <c r="A13" s="109">
        <v>33</v>
      </c>
      <c r="B13" s="5">
        <v>204</v>
      </c>
      <c r="C13" s="124" t="s">
        <v>57</v>
      </c>
      <c r="D13" s="125" t="s">
        <v>70</v>
      </c>
      <c r="E13" s="202">
        <v>40</v>
      </c>
      <c r="F13" s="4" t="s">
        <v>145</v>
      </c>
      <c r="G13" s="204">
        <v>31</v>
      </c>
      <c r="H13" s="204">
        <v>25</v>
      </c>
      <c r="I13" s="204">
        <v>352</v>
      </c>
      <c r="J13" s="204">
        <v>102</v>
      </c>
      <c r="K13" s="27">
        <f t="shared" si="0"/>
        <v>29</v>
      </c>
      <c r="L13" s="206">
        <v>30</v>
      </c>
      <c r="M13" s="204">
        <v>25</v>
      </c>
      <c r="N13" s="204">
        <v>347</v>
      </c>
      <c r="O13" s="204">
        <v>102</v>
      </c>
      <c r="P13" s="27">
        <f t="shared" si="1"/>
        <v>29.4</v>
      </c>
      <c r="Q13" s="206">
        <v>6</v>
      </c>
      <c r="R13" s="204">
        <v>5</v>
      </c>
      <c r="S13" s="204">
        <v>42</v>
      </c>
      <c r="T13" s="204">
        <v>7</v>
      </c>
      <c r="U13" s="27">
        <f t="shared" si="2"/>
        <v>16.7</v>
      </c>
      <c r="V13" s="213">
        <v>94</v>
      </c>
      <c r="W13" s="204">
        <v>6</v>
      </c>
      <c r="X13" s="40">
        <f t="shared" si="3"/>
        <v>6.4</v>
      </c>
      <c r="Y13" s="225">
        <v>60</v>
      </c>
      <c r="Z13" s="225">
        <v>1</v>
      </c>
      <c r="AA13" s="35">
        <f t="shared" si="4"/>
        <v>1.7</v>
      </c>
    </row>
    <row r="14" spans="1:27" ht="14.25" customHeight="1">
      <c r="A14" s="109">
        <v>33</v>
      </c>
      <c r="B14" s="5">
        <v>205</v>
      </c>
      <c r="C14" s="124" t="s">
        <v>57</v>
      </c>
      <c r="D14" s="125" t="s">
        <v>74</v>
      </c>
      <c r="E14" s="202">
        <v>40</v>
      </c>
      <c r="F14" s="4" t="s">
        <v>173</v>
      </c>
      <c r="G14" s="204">
        <v>51</v>
      </c>
      <c r="H14" s="204">
        <v>47</v>
      </c>
      <c r="I14" s="204">
        <v>796</v>
      </c>
      <c r="J14" s="204">
        <v>219</v>
      </c>
      <c r="K14" s="27">
        <f t="shared" si="0"/>
        <v>27.5</v>
      </c>
      <c r="L14" s="206">
        <v>37</v>
      </c>
      <c r="M14" s="204">
        <v>35</v>
      </c>
      <c r="N14" s="204">
        <v>645</v>
      </c>
      <c r="O14" s="204">
        <v>183</v>
      </c>
      <c r="P14" s="27">
        <f t="shared" si="1"/>
        <v>28.4</v>
      </c>
      <c r="Q14" s="206">
        <v>6</v>
      </c>
      <c r="R14" s="204">
        <v>5</v>
      </c>
      <c r="S14" s="204">
        <v>36</v>
      </c>
      <c r="T14" s="204">
        <v>7</v>
      </c>
      <c r="U14" s="27">
        <f t="shared" si="2"/>
        <v>19.4</v>
      </c>
      <c r="V14" s="213">
        <v>49</v>
      </c>
      <c r="W14" s="204">
        <v>2</v>
      </c>
      <c r="X14" s="40">
        <f t="shared" si="3"/>
        <v>4.1</v>
      </c>
      <c r="Y14" s="225">
        <v>40</v>
      </c>
      <c r="Z14" s="225">
        <v>2</v>
      </c>
      <c r="AA14" s="35">
        <f t="shared" si="4"/>
        <v>5</v>
      </c>
    </row>
    <row r="15" spans="1:27" ht="14.25" customHeight="1">
      <c r="A15" s="109">
        <v>33</v>
      </c>
      <c r="B15" s="5">
        <v>207</v>
      </c>
      <c r="C15" s="124" t="s">
        <v>57</v>
      </c>
      <c r="D15" s="125" t="s">
        <v>79</v>
      </c>
      <c r="E15" s="202">
        <v>40</v>
      </c>
      <c r="F15" s="4" t="s">
        <v>153</v>
      </c>
      <c r="G15" s="204">
        <v>41</v>
      </c>
      <c r="H15" s="204">
        <v>32</v>
      </c>
      <c r="I15" s="204">
        <v>515</v>
      </c>
      <c r="J15" s="204">
        <v>118</v>
      </c>
      <c r="K15" s="27">
        <f t="shared" si="0"/>
        <v>22.9</v>
      </c>
      <c r="L15" s="206">
        <v>26</v>
      </c>
      <c r="M15" s="204">
        <v>23</v>
      </c>
      <c r="N15" s="204">
        <v>321</v>
      </c>
      <c r="O15" s="204">
        <v>84</v>
      </c>
      <c r="P15" s="27">
        <f t="shared" si="1"/>
        <v>26.2</v>
      </c>
      <c r="Q15" s="206">
        <v>5</v>
      </c>
      <c r="R15" s="204">
        <v>2</v>
      </c>
      <c r="S15" s="204">
        <v>40</v>
      </c>
      <c r="T15" s="204">
        <v>3</v>
      </c>
      <c r="U15" s="27">
        <f t="shared" si="2"/>
        <v>7.5</v>
      </c>
      <c r="V15" s="213">
        <v>50</v>
      </c>
      <c r="W15" s="204">
        <v>6</v>
      </c>
      <c r="X15" s="40">
        <f t="shared" si="3"/>
        <v>12</v>
      </c>
      <c r="Y15" s="225">
        <v>37</v>
      </c>
      <c r="Z15" s="225">
        <v>1</v>
      </c>
      <c r="AA15" s="35">
        <f t="shared" si="4"/>
        <v>2.7</v>
      </c>
    </row>
    <row r="16" spans="1:27" ht="14.25" customHeight="1">
      <c r="A16" s="109">
        <v>33</v>
      </c>
      <c r="B16" s="5">
        <v>208</v>
      </c>
      <c r="C16" s="124" t="s">
        <v>57</v>
      </c>
      <c r="D16" s="125" t="s">
        <v>83</v>
      </c>
      <c r="E16" s="202">
        <v>40</v>
      </c>
      <c r="F16" s="4" t="s">
        <v>145</v>
      </c>
      <c r="G16" s="204">
        <v>34</v>
      </c>
      <c r="H16" s="204">
        <v>28</v>
      </c>
      <c r="I16" s="204">
        <v>808</v>
      </c>
      <c r="J16" s="204">
        <v>224</v>
      </c>
      <c r="K16" s="27">
        <f t="shared" si="0"/>
        <v>27.7</v>
      </c>
      <c r="L16" s="206">
        <v>34</v>
      </c>
      <c r="M16" s="204">
        <v>28</v>
      </c>
      <c r="N16" s="204">
        <v>808</v>
      </c>
      <c r="O16" s="204">
        <v>224</v>
      </c>
      <c r="P16" s="27">
        <f t="shared" si="1"/>
        <v>27.7</v>
      </c>
      <c r="Q16" s="206">
        <v>5</v>
      </c>
      <c r="R16" s="204">
        <v>2</v>
      </c>
      <c r="S16" s="204">
        <v>52</v>
      </c>
      <c r="T16" s="204">
        <v>3</v>
      </c>
      <c r="U16" s="27">
        <f t="shared" si="2"/>
        <v>5.8</v>
      </c>
      <c r="V16" s="213">
        <v>63</v>
      </c>
      <c r="W16" s="204">
        <v>3</v>
      </c>
      <c r="X16" s="40">
        <f t="shared" si="3"/>
        <v>4.8</v>
      </c>
      <c r="Y16" s="225">
        <v>52</v>
      </c>
      <c r="Z16" s="225">
        <v>3</v>
      </c>
      <c r="AA16" s="35">
        <f t="shared" si="4"/>
        <v>5.8</v>
      </c>
    </row>
    <row r="17" spans="1:27" ht="14.25" customHeight="1">
      <c r="A17" s="109">
        <v>33</v>
      </c>
      <c r="B17" s="5">
        <v>209</v>
      </c>
      <c r="C17" s="124" t="s">
        <v>57</v>
      </c>
      <c r="D17" s="125" t="s">
        <v>87</v>
      </c>
      <c r="E17" s="202">
        <v>30</v>
      </c>
      <c r="F17" s="4" t="s">
        <v>145</v>
      </c>
      <c r="G17" s="204">
        <v>23</v>
      </c>
      <c r="H17" s="204">
        <v>20</v>
      </c>
      <c r="I17" s="204">
        <v>471</v>
      </c>
      <c r="J17" s="204">
        <v>97</v>
      </c>
      <c r="K17" s="27">
        <f t="shared" si="0"/>
        <v>20.6</v>
      </c>
      <c r="L17" s="206">
        <v>23</v>
      </c>
      <c r="M17" s="204">
        <v>20</v>
      </c>
      <c r="N17" s="204">
        <v>471</v>
      </c>
      <c r="O17" s="204">
        <v>97</v>
      </c>
      <c r="P17" s="27">
        <f t="shared" si="1"/>
        <v>20.6</v>
      </c>
      <c r="Q17" s="206">
        <v>5</v>
      </c>
      <c r="R17" s="204">
        <v>3</v>
      </c>
      <c r="S17" s="204">
        <v>48</v>
      </c>
      <c r="T17" s="204">
        <v>4</v>
      </c>
      <c r="U17" s="27">
        <f t="shared" si="2"/>
        <v>8.3</v>
      </c>
      <c r="V17" s="213">
        <v>73</v>
      </c>
      <c r="W17" s="204">
        <v>5</v>
      </c>
      <c r="X17" s="40">
        <f t="shared" si="3"/>
        <v>6.8</v>
      </c>
      <c r="Y17" s="225">
        <v>57</v>
      </c>
      <c r="Z17" s="225">
        <v>0</v>
      </c>
      <c r="AA17" s="35">
        <f t="shared" si="4"/>
        <v>0</v>
      </c>
    </row>
    <row r="18" spans="1:27" ht="14.25" customHeight="1">
      <c r="A18" s="109">
        <v>33</v>
      </c>
      <c r="B18" s="5">
        <v>210</v>
      </c>
      <c r="C18" s="124" t="s">
        <v>57</v>
      </c>
      <c r="D18" s="125" t="s">
        <v>92</v>
      </c>
      <c r="E18" s="202">
        <v>30</v>
      </c>
      <c r="F18" s="4" t="s">
        <v>153</v>
      </c>
      <c r="G18" s="204">
        <v>52</v>
      </c>
      <c r="H18" s="204">
        <v>46</v>
      </c>
      <c r="I18" s="204">
        <v>744</v>
      </c>
      <c r="J18" s="204">
        <v>172</v>
      </c>
      <c r="K18" s="27">
        <f t="shared" si="0"/>
        <v>23.1</v>
      </c>
      <c r="L18" s="206">
        <v>21</v>
      </c>
      <c r="M18" s="204">
        <v>19</v>
      </c>
      <c r="N18" s="204">
        <v>447</v>
      </c>
      <c r="O18" s="204">
        <v>97</v>
      </c>
      <c r="P18" s="27">
        <f t="shared" si="1"/>
        <v>21.7</v>
      </c>
      <c r="Q18" s="206">
        <v>5</v>
      </c>
      <c r="R18" s="204">
        <v>0</v>
      </c>
      <c r="S18" s="204">
        <v>42</v>
      </c>
      <c r="T18" s="204">
        <v>0</v>
      </c>
      <c r="U18" s="27">
        <f t="shared" si="2"/>
        <v>0</v>
      </c>
      <c r="V18" s="213">
        <v>84</v>
      </c>
      <c r="W18" s="204">
        <v>4</v>
      </c>
      <c r="X18" s="40">
        <f t="shared" si="3"/>
        <v>4.8</v>
      </c>
      <c r="Y18" s="225">
        <v>66</v>
      </c>
      <c r="Z18" s="225">
        <v>4</v>
      </c>
      <c r="AA18" s="35">
        <f t="shared" si="4"/>
        <v>6.1</v>
      </c>
    </row>
    <row r="19" spans="1:27" ht="14.25" customHeight="1">
      <c r="A19" s="109">
        <v>33</v>
      </c>
      <c r="B19" s="5">
        <v>211</v>
      </c>
      <c r="C19" s="124" t="s">
        <v>57</v>
      </c>
      <c r="D19" s="125" t="s">
        <v>97</v>
      </c>
      <c r="E19" s="202">
        <v>30</v>
      </c>
      <c r="F19" s="4" t="s">
        <v>145</v>
      </c>
      <c r="G19" s="204">
        <v>24</v>
      </c>
      <c r="H19" s="204">
        <v>16</v>
      </c>
      <c r="I19" s="204">
        <v>401</v>
      </c>
      <c r="J19" s="204">
        <v>102</v>
      </c>
      <c r="K19" s="27">
        <f t="shared" si="0"/>
        <v>25.4</v>
      </c>
      <c r="L19" s="206">
        <v>24</v>
      </c>
      <c r="M19" s="204">
        <v>16</v>
      </c>
      <c r="N19" s="204">
        <v>401</v>
      </c>
      <c r="O19" s="204">
        <v>102</v>
      </c>
      <c r="P19" s="27">
        <f t="shared" si="1"/>
        <v>25.4</v>
      </c>
      <c r="Q19" s="206">
        <v>5</v>
      </c>
      <c r="R19" s="204">
        <v>2</v>
      </c>
      <c r="S19" s="204">
        <v>40</v>
      </c>
      <c r="T19" s="204">
        <v>3</v>
      </c>
      <c r="U19" s="27">
        <f t="shared" si="2"/>
        <v>7.5</v>
      </c>
      <c r="V19" s="213">
        <v>60</v>
      </c>
      <c r="W19" s="204">
        <v>4</v>
      </c>
      <c r="X19" s="40">
        <f t="shared" si="3"/>
        <v>6.7</v>
      </c>
      <c r="Y19" s="225">
        <v>53</v>
      </c>
      <c r="Z19" s="225">
        <v>3</v>
      </c>
      <c r="AA19" s="35">
        <f t="shared" si="4"/>
        <v>5.7</v>
      </c>
    </row>
    <row r="20" spans="1:27" ht="14.25" customHeight="1">
      <c r="A20" s="109">
        <v>33</v>
      </c>
      <c r="B20" s="5">
        <v>212</v>
      </c>
      <c r="C20" s="124" t="s">
        <v>57</v>
      </c>
      <c r="D20" s="125" t="s">
        <v>100</v>
      </c>
      <c r="E20" s="202">
        <v>30</v>
      </c>
      <c r="F20" s="4" t="s">
        <v>153</v>
      </c>
      <c r="G20" s="204">
        <v>21</v>
      </c>
      <c r="H20" s="204">
        <v>15</v>
      </c>
      <c r="I20" s="204">
        <v>295</v>
      </c>
      <c r="J20" s="204">
        <v>55</v>
      </c>
      <c r="K20" s="27">
        <f t="shared" si="0"/>
        <v>18.6</v>
      </c>
      <c r="L20" s="206">
        <v>21</v>
      </c>
      <c r="M20" s="204">
        <v>15</v>
      </c>
      <c r="N20" s="204">
        <v>295</v>
      </c>
      <c r="O20" s="204">
        <v>55</v>
      </c>
      <c r="P20" s="27">
        <f t="shared" si="1"/>
        <v>18.6</v>
      </c>
      <c r="Q20" s="206">
        <v>5</v>
      </c>
      <c r="R20" s="204">
        <v>2</v>
      </c>
      <c r="S20" s="204">
        <v>46</v>
      </c>
      <c r="T20" s="204">
        <v>3</v>
      </c>
      <c r="U20" s="27">
        <f t="shared" si="2"/>
        <v>6.5</v>
      </c>
      <c r="V20" s="213">
        <v>69</v>
      </c>
      <c r="W20" s="204">
        <v>6</v>
      </c>
      <c r="X20" s="40">
        <f t="shared" si="3"/>
        <v>8.7</v>
      </c>
      <c r="Y20" s="225">
        <v>49</v>
      </c>
      <c r="Z20" s="225">
        <v>4</v>
      </c>
      <c r="AA20" s="35">
        <f t="shared" si="4"/>
        <v>8.2</v>
      </c>
    </row>
    <row r="21" spans="1:27" ht="14.25" customHeight="1">
      <c r="A21" s="109">
        <v>33</v>
      </c>
      <c r="B21" s="5">
        <v>213</v>
      </c>
      <c r="C21" s="124" t="s">
        <v>57</v>
      </c>
      <c r="D21" s="125" t="s">
        <v>104</v>
      </c>
      <c r="E21" s="202">
        <v>40</v>
      </c>
      <c r="F21" s="4" t="s">
        <v>145</v>
      </c>
      <c r="G21" s="204">
        <v>24</v>
      </c>
      <c r="H21" s="204">
        <v>21</v>
      </c>
      <c r="I21" s="204">
        <v>371</v>
      </c>
      <c r="J21" s="204">
        <v>99</v>
      </c>
      <c r="K21" s="27">
        <f t="shared" si="0"/>
        <v>26.7</v>
      </c>
      <c r="L21" s="206">
        <v>20</v>
      </c>
      <c r="M21" s="204">
        <v>17</v>
      </c>
      <c r="N21" s="204">
        <v>334</v>
      </c>
      <c r="O21" s="204">
        <v>99</v>
      </c>
      <c r="P21" s="27">
        <f t="shared" si="1"/>
        <v>29.6</v>
      </c>
      <c r="Q21" s="206">
        <v>5</v>
      </c>
      <c r="R21" s="204">
        <v>1</v>
      </c>
      <c r="S21" s="204">
        <v>45</v>
      </c>
      <c r="T21" s="204">
        <v>1</v>
      </c>
      <c r="U21" s="27">
        <f t="shared" si="2"/>
        <v>2.2</v>
      </c>
      <c r="V21" s="213">
        <v>66</v>
      </c>
      <c r="W21" s="204">
        <v>4</v>
      </c>
      <c r="X21" s="40">
        <f t="shared" si="3"/>
        <v>6.1</v>
      </c>
      <c r="Y21" s="225">
        <v>53</v>
      </c>
      <c r="Z21" s="225">
        <v>3</v>
      </c>
      <c r="AA21" s="35">
        <f t="shared" si="4"/>
        <v>5.7</v>
      </c>
    </row>
    <row r="22" spans="1:27" ht="14.25" customHeight="1">
      <c r="A22" s="109">
        <v>33</v>
      </c>
      <c r="B22" s="5">
        <v>214</v>
      </c>
      <c r="C22" s="124" t="s">
        <v>57</v>
      </c>
      <c r="D22" s="125" t="s">
        <v>107</v>
      </c>
      <c r="E22" s="202"/>
      <c r="F22" s="4"/>
      <c r="G22" s="204"/>
      <c r="H22" s="204"/>
      <c r="I22" s="204"/>
      <c r="J22" s="204"/>
      <c r="K22" s="27" t="str">
        <f t="shared" si="0"/>
        <v> </v>
      </c>
      <c r="L22" s="206">
        <v>25</v>
      </c>
      <c r="M22" s="204">
        <v>16</v>
      </c>
      <c r="N22" s="204">
        <v>478</v>
      </c>
      <c r="O22" s="204">
        <v>78</v>
      </c>
      <c r="P22" s="27">
        <f t="shared" si="1"/>
        <v>16.3</v>
      </c>
      <c r="Q22" s="206">
        <v>5</v>
      </c>
      <c r="R22" s="204">
        <v>1</v>
      </c>
      <c r="S22" s="204">
        <v>65</v>
      </c>
      <c r="T22" s="204">
        <v>1</v>
      </c>
      <c r="U22" s="27">
        <f t="shared" si="2"/>
        <v>1.5</v>
      </c>
      <c r="V22" s="213">
        <v>126</v>
      </c>
      <c r="W22" s="204">
        <v>32</v>
      </c>
      <c r="X22" s="40">
        <f t="shared" si="3"/>
        <v>25.4</v>
      </c>
      <c r="Y22" s="225">
        <v>86</v>
      </c>
      <c r="Z22" s="225">
        <v>10</v>
      </c>
      <c r="AA22" s="35">
        <f aca="true" t="shared" si="5" ref="AA22:AA36">IF(Y22=0," ",ROUND(Z22/Y22*100,1))</f>
        <v>11.6</v>
      </c>
    </row>
    <row r="23" spans="1:27" ht="14.25" customHeight="1">
      <c r="A23" s="109">
        <v>33</v>
      </c>
      <c r="B23" s="5">
        <v>215</v>
      </c>
      <c r="C23" s="124" t="s">
        <v>57</v>
      </c>
      <c r="D23" s="125" t="s">
        <v>110</v>
      </c>
      <c r="E23" s="202">
        <v>40</v>
      </c>
      <c r="F23" s="4" t="s">
        <v>174</v>
      </c>
      <c r="G23" s="204">
        <v>13</v>
      </c>
      <c r="H23" s="204">
        <v>8</v>
      </c>
      <c r="I23" s="204">
        <v>249</v>
      </c>
      <c r="J23" s="204">
        <v>45</v>
      </c>
      <c r="K23" s="27">
        <f t="shared" si="0"/>
        <v>18.1</v>
      </c>
      <c r="L23" s="206">
        <v>12</v>
      </c>
      <c r="M23" s="204">
        <v>8</v>
      </c>
      <c r="N23" s="204">
        <v>249</v>
      </c>
      <c r="O23" s="204">
        <v>45</v>
      </c>
      <c r="P23" s="27">
        <f t="shared" si="1"/>
        <v>18.1</v>
      </c>
      <c r="Q23" s="206">
        <v>5</v>
      </c>
      <c r="R23" s="204">
        <v>1</v>
      </c>
      <c r="S23" s="204">
        <v>52</v>
      </c>
      <c r="T23" s="204">
        <v>2</v>
      </c>
      <c r="U23" s="27">
        <f t="shared" si="2"/>
        <v>3.8</v>
      </c>
      <c r="V23" s="213">
        <v>49</v>
      </c>
      <c r="W23" s="204">
        <v>0</v>
      </c>
      <c r="X23" s="40">
        <f t="shared" si="3"/>
        <v>0</v>
      </c>
      <c r="Y23" s="225">
        <v>42</v>
      </c>
      <c r="Z23" s="225">
        <v>0</v>
      </c>
      <c r="AA23" s="35">
        <f t="shared" si="5"/>
        <v>0</v>
      </c>
    </row>
    <row r="24" spans="1:27" ht="14.25" customHeight="1">
      <c r="A24" s="109">
        <v>33</v>
      </c>
      <c r="B24" s="5">
        <v>216</v>
      </c>
      <c r="C24" s="124" t="s">
        <v>57</v>
      </c>
      <c r="D24" s="125" t="s">
        <v>115</v>
      </c>
      <c r="E24" s="202">
        <v>30</v>
      </c>
      <c r="F24" s="4" t="s">
        <v>145</v>
      </c>
      <c r="G24" s="204">
        <v>23</v>
      </c>
      <c r="H24" s="204">
        <v>17</v>
      </c>
      <c r="I24" s="204">
        <v>373</v>
      </c>
      <c r="J24" s="204">
        <v>77</v>
      </c>
      <c r="K24" s="27">
        <f t="shared" si="0"/>
        <v>20.6</v>
      </c>
      <c r="L24" s="206">
        <v>18</v>
      </c>
      <c r="M24" s="204">
        <v>16</v>
      </c>
      <c r="N24" s="204">
        <v>334</v>
      </c>
      <c r="O24" s="204">
        <v>76</v>
      </c>
      <c r="P24" s="27">
        <f t="shared" si="1"/>
        <v>22.8</v>
      </c>
      <c r="Q24" s="206">
        <v>5</v>
      </c>
      <c r="R24" s="204">
        <v>1</v>
      </c>
      <c r="S24" s="204">
        <v>39</v>
      </c>
      <c r="T24" s="204">
        <v>1</v>
      </c>
      <c r="U24" s="27">
        <f t="shared" si="2"/>
        <v>2.6</v>
      </c>
      <c r="V24" s="213">
        <v>41</v>
      </c>
      <c r="W24" s="204">
        <v>4</v>
      </c>
      <c r="X24" s="40">
        <f t="shared" si="3"/>
        <v>9.8</v>
      </c>
      <c r="Y24" s="225">
        <v>38</v>
      </c>
      <c r="Z24" s="225">
        <v>3</v>
      </c>
      <c r="AA24" s="35">
        <f t="shared" si="5"/>
        <v>7.9</v>
      </c>
    </row>
    <row r="25" spans="1:27" ht="14.25" customHeight="1">
      <c r="A25" s="109">
        <v>33</v>
      </c>
      <c r="B25" s="5">
        <v>346</v>
      </c>
      <c r="C25" s="124" t="s">
        <v>57</v>
      </c>
      <c r="D25" s="125" t="s">
        <v>117</v>
      </c>
      <c r="E25" s="202"/>
      <c r="F25" s="4"/>
      <c r="G25" s="204"/>
      <c r="H25" s="204"/>
      <c r="I25" s="204"/>
      <c r="J25" s="204"/>
      <c r="K25" s="27" t="str">
        <f t="shared" si="0"/>
        <v> </v>
      </c>
      <c r="L25" s="206">
        <v>12</v>
      </c>
      <c r="M25" s="204">
        <v>10</v>
      </c>
      <c r="N25" s="204">
        <v>150</v>
      </c>
      <c r="O25" s="204">
        <v>29</v>
      </c>
      <c r="P25" s="27">
        <f t="shared" si="1"/>
        <v>19.3</v>
      </c>
      <c r="Q25" s="206">
        <v>5</v>
      </c>
      <c r="R25" s="204">
        <v>1</v>
      </c>
      <c r="S25" s="204">
        <v>40</v>
      </c>
      <c r="T25" s="204">
        <v>1</v>
      </c>
      <c r="U25" s="27">
        <f t="shared" si="2"/>
        <v>2.5</v>
      </c>
      <c r="V25" s="213">
        <v>23</v>
      </c>
      <c r="W25" s="204">
        <v>0</v>
      </c>
      <c r="X25" s="40">
        <f t="shared" si="3"/>
        <v>0</v>
      </c>
      <c r="Y25" s="225">
        <v>23</v>
      </c>
      <c r="Z25" s="225">
        <v>0</v>
      </c>
      <c r="AA25" s="35">
        <f t="shared" si="5"/>
        <v>0</v>
      </c>
    </row>
    <row r="26" spans="1:27" ht="14.25" customHeight="1">
      <c r="A26" s="109">
        <v>33</v>
      </c>
      <c r="B26" s="5">
        <v>423</v>
      </c>
      <c r="C26" s="124" t="s">
        <v>57</v>
      </c>
      <c r="D26" s="125" t="s">
        <v>119</v>
      </c>
      <c r="E26" s="202"/>
      <c r="F26" s="4"/>
      <c r="G26" s="204"/>
      <c r="H26" s="204"/>
      <c r="I26" s="204"/>
      <c r="J26" s="204"/>
      <c r="K26" s="27" t="str">
        <f t="shared" si="0"/>
        <v> </v>
      </c>
      <c r="L26" s="206">
        <v>16</v>
      </c>
      <c r="M26" s="204">
        <v>15</v>
      </c>
      <c r="N26" s="204">
        <v>174</v>
      </c>
      <c r="O26" s="204">
        <v>35</v>
      </c>
      <c r="P26" s="27">
        <f t="shared" si="1"/>
        <v>20.1</v>
      </c>
      <c r="Q26" s="206">
        <v>5</v>
      </c>
      <c r="R26" s="204">
        <v>1</v>
      </c>
      <c r="S26" s="204">
        <v>28</v>
      </c>
      <c r="T26" s="204">
        <v>3</v>
      </c>
      <c r="U26" s="27">
        <f t="shared" si="2"/>
        <v>10.7</v>
      </c>
      <c r="V26" s="213">
        <v>5</v>
      </c>
      <c r="W26" s="204">
        <v>0</v>
      </c>
      <c r="X26" s="40">
        <f t="shared" si="3"/>
        <v>0</v>
      </c>
      <c r="Y26" s="225">
        <v>5</v>
      </c>
      <c r="Z26" s="225">
        <v>0</v>
      </c>
      <c r="AA26" s="35">
        <f t="shared" si="5"/>
        <v>0</v>
      </c>
    </row>
    <row r="27" spans="1:27" ht="14.25" customHeight="1">
      <c r="A27" s="109">
        <v>33</v>
      </c>
      <c r="B27" s="5">
        <v>445</v>
      </c>
      <c r="C27" s="124" t="s">
        <v>57</v>
      </c>
      <c r="D27" s="125" t="s">
        <v>121</v>
      </c>
      <c r="E27" s="202">
        <v>30</v>
      </c>
      <c r="F27" s="4" t="s">
        <v>159</v>
      </c>
      <c r="G27" s="204">
        <v>40</v>
      </c>
      <c r="H27" s="204">
        <v>34</v>
      </c>
      <c r="I27" s="204">
        <v>554</v>
      </c>
      <c r="J27" s="204">
        <v>165</v>
      </c>
      <c r="K27" s="27">
        <f t="shared" si="0"/>
        <v>29.8</v>
      </c>
      <c r="L27" s="206">
        <v>13</v>
      </c>
      <c r="M27" s="204">
        <v>12</v>
      </c>
      <c r="N27" s="204">
        <v>185</v>
      </c>
      <c r="O27" s="204">
        <v>36</v>
      </c>
      <c r="P27" s="27">
        <f t="shared" si="1"/>
        <v>19.5</v>
      </c>
      <c r="Q27" s="206">
        <v>5</v>
      </c>
      <c r="R27" s="204">
        <v>2</v>
      </c>
      <c r="S27" s="204">
        <v>23</v>
      </c>
      <c r="T27" s="204">
        <v>2</v>
      </c>
      <c r="U27" s="27">
        <f t="shared" si="2"/>
        <v>8.7</v>
      </c>
      <c r="V27" s="213">
        <v>11</v>
      </c>
      <c r="W27" s="204">
        <v>0</v>
      </c>
      <c r="X27" s="40">
        <f t="shared" si="3"/>
        <v>0</v>
      </c>
      <c r="Y27" s="225">
        <v>9</v>
      </c>
      <c r="Z27" s="225">
        <v>0</v>
      </c>
      <c r="AA27" s="35">
        <f t="shared" si="5"/>
        <v>0</v>
      </c>
    </row>
    <row r="28" spans="1:27" ht="14.25" customHeight="1">
      <c r="A28" s="109">
        <v>33</v>
      </c>
      <c r="B28" s="5">
        <v>461</v>
      </c>
      <c r="C28" s="124" t="s">
        <v>57</v>
      </c>
      <c r="D28" s="125" t="s">
        <v>122</v>
      </c>
      <c r="E28" s="202"/>
      <c r="F28" s="4"/>
      <c r="G28" s="204"/>
      <c r="H28" s="204"/>
      <c r="I28" s="204"/>
      <c r="J28" s="204"/>
      <c r="K28" s="27" t="str">
        <f t="shared" si="0"/>
        <v> </v>
      </c>
      <c r="L28" s="206">
        <v>28</v>
      </c>
      <c r="M28" s="204">
        <v>23</v>
      </c>
      <c r="N28" s="204">
        <v>363</v>
      </c>
      <c r="O28" s="204">
        <v>67</v>
      </c>
      <c r="P28" s="27">
        <f t="shared" si="1"/>
        <v>18.5</v>
      </c>
      <c r="Q28" s="206">
        <v>5</v>
      </c>
      <c r="R28" s="204">
        <v>0</v>
      </c>
      <c r="S28" s="204">
        <v>27</v>
      </c>
      <c r="T28" s="204">
        <v>0</v>
      </c>
      <c r="U28" s="27">
        <f t="shared" si="2"/>
        <v>0</v>
      </c>
      <c r="V28" s="213">
        <v>11</v>
      </c>
      <c r="W28" s="204">
        <v>1</v>
      </c>
      <c r="X28" s="40">
        <f t="shared" si="3"/>
        <v>9.1</v>
      </c>
      <c r="Y28" s="225">
        <v>8</v>
      </c>
      <c r="Z28" s="225">
        <v>0</v>
      </c>
      <c r="AA28" s="35">
        <f t="shared" si="5"/>
        <v>0</v>
      </c>
    </row>
    <row r="29" spans="1:27" ht="14.25" customHeight="1">
      <c r="A29" s="109">
        <v>33</v>
      </c>
      <c r="B29" s="5">
        <v>586</v>
      </c>
      <c r="C29" s="124" t="s">
        <v>57</v>
      </c>
      <c r="D29" s="125" t="s">
        <v>125</v>
      </c>
      <c r="E29" s="202"/>
      <c r="F29" s="4"/>
      <c r="G29" s="204"/>
      <c r="H29" s="204"/>
      <c r="I29" s="204"/>
      <c r="J29" s="204"/>
      <c r="K29" s="27" t="str">
        <f t="shared" si="0"/>
        <v> </v>
      </c>
      <c r="L29" s="206">
        <v>7</v>
      </c>
      <c r="M29" s="204">
        <v>3</v>
      </c>
      <c r="N29" s="204">
        <v>52</v>
      </c>
      <c r="O29" s="204">
        <v>4</v>
      </c>
      <c r="P29" s="27">
        <f t="shared" si="1"/>
        <v>7.7</v>
      </c>
      <c r="Q29" s="206">
        <v>5</v>
      </c>
      <c r="R29" s="204">
        <v>1</v>
      </c>
      <c r="S29" s="204">
        <v>15</v>
      </c>
      <c r="T29" s="204">
        <v>1</v>
      </c>
      <c r="U29" s="27">
        <f t="shared" si="2"/>
        <v>6.7</v>
      </c>
      <c r="V29" s="213">
        <v>7</v>
      </c>
      <c r="W29" s="204">
        <v>2</v>
      </c>
      <c r="X29" s="40">
        <f t="shared" si="3"/>
        <v>28.6</v>
      </c>
      <c r="Y29" s="225">
        <v>6</v>
      </c>
      <c r="Z29" s="225">
        <v>2</v>
      </c>
      <c r="AA29" s="35">
        <f t="shared" si="5"/>
        <v>33.3</v>
      </c>
    </row>
    <row r="30" spans="1:27" ht="14.25" customHeight="1">
      <c r="A30" s="109">
        <v>33</v>
      </c>
      <c r="B30" s="5">
        <v>606</v>
      </c>
      <c r="C30" s="124" t="s">
        <v>57</v>
      </c>
      <c r="D30" s="125" t="s">
        <v>129</v>
      </c>
      <c r="E30" s="202"/>
      <c r="F30" s="4"/>
      <c r="G30" s="204"/>
      <c r="H30" s="204"/>
      <c r="I30" s="204"/>
      <c r="J30" s="204"/>
      <c r="K30" s="27" t="str">
        <f t="shared" si="0"/>
        <v> </v>
      </c>
      <c r="L30" s="206">
        <v>14</v>
      </c>
      <c r="M30" s="204">
        <v>10</v>
      </c>
      <c r="N30" s="204">
        <v>221</v>
      </c>
      <c r="O30" s="204">
        <v>46</v>
      </c>
      <c r="P30" s="27">
        <f t="shared" si="1"/>
        <v>20.8</v>
      </c>
      <c r="Q30" s="206">
        <v>5</v>
      </c>
      <c r="R30" s="204">
        <v>1</v>
      </c>
      <c r="S30" s="204">
        <v>40</v>
      </c>
      <c r="T30" s="204">
        <v>1</v>
      </c>
      <c r="U30" s="27">
        <f t="shared" si="2"/>
        <v>2.5</v>
      </c>
      <c r="V30" s="213">
        <v>24</v>
      </c>
      <c r="W30" s="204">
        <v>1</v>
      </c>
      <c r="X30" s="40">
        <f t="shared" si="3"/>
        <v>4.2</v>
      </c>
      <c r="Y30" s="225">
        <v>23</v>
      </c>
      <c r="Z30" s="225">
        <v>1</v>
      </c>
      <c r="AA30" s="35">
        <f t="shared" si="5"/>
        <v>4.3</v>
      </c>
    </row>
    <row r="31" spans="1:27" ht="14.25" customHeight="1">
      <c r="A31" s="109">
        <v>33</v>
      </c>
      <c r="B31" s="5">
        <v>622</v>
      </c>
      <c r="C31" s="124" t="s">
        <v>57</v>
      </c>
      <c r="D31" s="125" t="s">
        <v>130</v>
      </c>
      <c r="E31" s="202"/>
      <c r="F31" s="4"/>
      <c r="G31" s="204"/>
      <c r="H31" s="204"/>
      <c r="I31" s="204"/>
      <c r="J31" s="204"/>
      <c r="K31" s="27" t="str">
        <f t="shared" si="0"/>
        <v> </v>
      </c>
      <c r="L31" s="206">
        <v>12</v>
      </c>
      <c r="M31" s="204">
        <v>9</v>
      </c>
      <c r="N31" s="204">
        <v>151</v>
      </c>
      <c r="O31" s="204">
        <v>26</v>
      </c>
      <c r="P31" s="27">
        <f t="shared" si="1"/>
        <v>17.2</v>
      </c>
      <c r="Q31" s="206">
        <v>5</v>
      </c>
      <c r="R31" s="204">
        <v>2</v>
      </c>
      <c r="S31" s="204">
        <v>27</v>
      </c>
      <c r="T31" s="204">
        <v>3</v>
      </c>
      <c r="U31" s="27">
        <f t="shared" si="2"/>
        <v>11.1</v>
      </c>
      <c r="V31" s="213">
        <v>14</v>
      </c>
      <c r="W31" s="204">
        <v>0</v>
      </c>
      <c r="X31" s="40">
        <f t="shared" si="3"/>
        <v>0</v>
      </c>
      <c r="Y31" s="225">
        <v>14</v>
      </c>
      <c r="Z31" s="225">
        <v>0</v>
      </c>
      <c r="AA31" s="35">
        <f t="shared" si="5"/>
        <v>0</v>
      </c>
    </row>
    <row r="32" spans="1:27" ht="14.25" customHeight="1">
      <c r="A32" s="109">
        <v>33</v>
      </c>
      <c r="B32" s="5">
        <v>623</v>
      </c>
      <c r="C32" s="124" t="s">
        <v>57</v>
      </c>
      <c r="D32" s="125" t="s">
        <v>132</v>
      </c>
      <c r="E32" s="202"/>
      <c r="F32" s="4"/>
      <c r="G32" s="204"/>
      <c r="H32" s="204"/>
      <c r="I32" s="204"/>
      <c r="J32" s="204"/>
      <c r="K32" s="27" t="str">
        <f t="shared" si="0"/>
        <v> </v>
      </c>
      <c r="L32" s="206">
        <v>11</v>
      </c>
      <c r="M32" s="204">
        <v>8</v>
      </c>
      <c r="N32" s="204">
        <v>149</v>
      </c>
      <c r="O32" s="204">
        <v>22</v>
      </c>
      <c r="P32" s="27">
        <f t="shared" si="1"/>
        <v>14.8</v>
      </c>
      <c r="Q32" s="206">
        <v>5</v>
      </c>
      <c r="R32" s="204">
        <v>3</v>
      </c>
      <c r="S32" s="204">
        <v>26</v>
      </c>
      <c r="T32" s="204">
        <v>3</v>
      </c>
      <c r="U32" s="27">
        <f t="shared" si="2"/>
        <v>11.5</v>
      </c>
      <c r="V32" s="213">
        <v>10</v>
      </c>
      <c r="W32" s="204">
        <v>0</v>
      </c>
      <c r="X32" s="40">
        <f t="shared" si="3"/>
        <v>0</v>
      </c>
      <c r="Y32" s="225">
        <v>10</v>
      </c>
      <c r="Z32" s="225">
        <v>0</v>
      </c>
      <c r="AA32" s="35">
        <f t="shared" si="5"/>
        <v>0</v>
      </c>
    </row>
    <row r="33" spans="1:27" ht="14.25" customHeight="1">
      <c r="A33" s="109">
        <v>33</v>
      </c>
      <c r="B33" s="5">
        <v>643</v>
      </c>
      <c r="C33" s="124" t="s">
        <v>57</v>
      </c>
      <c r="D33" s="125" t="s">
        <v>134</v>
      </c>
      <c r="E33" s="202"/>
      <c r="F33" s="4"/>
      <c r="G33" s="204"/>
      <c r="H33" s="204"/>
      <c r="I33" s="204"/>
      <c r="J33" s="204"/>
      <c r="K33" s="27" t="str">
        <f t="shared" si="0"/>
        <v> </v>
      </c>
      <c r="L33" s="206">
        <v>6</v>
      </c>
      <c r="M33" s="204">
        <v>4</v>
      </c>
      <c r="N33" s="204">
        <v>75</v>
      </c>
      <c r="O33" s="204">
        <v>7</v>
      </c>
      <c r="P33" s="27">
        <f t="shared" si="1"/>
        <v>9.3</v>
      </c>
      <c r="Q33" s="206">
        <v>5</v>
      </c>
      <c r="R33" s="204">
        <v>2</v>
      </c>
      <c r="S33" s="204">
        <v>26</v>
      </c>
      <c r="T33" s="204">
        <v>2</v>
      </c>
      <c r="U33" s="27">
        <f t="shared" si="2"/>
        <v>7.7</v>
      </c>
      <c r="V33" s="213">
        <v>5</v>
      </c>
      <c r="W33" s="204">
        <v>0</v>
      </c>
      <c r="X33" s="40">
        <f t="shared" si="3"/>
        <v>0</v>
      </c>
      <c r="Y33" s="225">
        <v>5</v>
      </c>
      <c r="Z33" s="225">
        <v>0</v>
      </c>
      <c r="AA33" s="35">
        <f t="shared" si="5"/>
        <v>0</v>
      </c>
    </row>
    <row r="34" spans="1:27" ht="14.25" customHeight="1">
      <c r="A34" s="109">
        <v>33</v>
      </c>
      <c r="B34" s="5">
        <v>663</v>
      </c>
      <c r="C34" s="124" t="s">
        <v>57</v>
      </c>
      <c r="D34" s="125" t="s">
        <v>137</v>
      </c>
      <c r="E34" s="202"/>
      <c r="F34" s="4"/>
      <c r="G34" s="204"/>
      <c r="H34" s="204"/>
      <c r="I34" s="204"/>
      <c r="J34" s="204"/>
      <c r="K34" s="27" t="str">
        <f t="shared" si="0"/>
        <v> </v>
      </c>
      <c r="L34" s="206">
        <v>15</v>
      </c>
      <c r="M34" s="204">
        <v>11</v>
      </c>
      <c r="N34" s="204">
        <v>192</v>
      </c>
      <c r="O34" s="204">
        <v>37</v>
      </c>
      <c r="P34" s="27">
        <f t="shared" si="1"/>
        <v>19.3</v>
      </c>
      <c r="Q34" s="206">
        <v>5</v>
      </c>
      <c r="R34" s="204">
        <v>2</v>
      </c>
      <c r="S34" s="204">
        <v>29</v>
      </c>
      <c r="T34" s="204">
        <v>2</v>
      </c>
      <c r="U34" s="27">
        <f t="shared" si="2"/>
        <v>6.9</v>
      </c>
      <c r="V34" s="213">
        <v>9</v>
      </c>
      <c r="W34" s="204">
        <v>0</v>
      </c>
      <c r="X34" s="40">
        <f t="shared" si="3"/>
        <v>0</v>
      </c>
      <c r="Y34" s="225">
        <v>9</v>
      </c>
      <c r="Z34" s="225">
        <v>0</v>
      </c>
      <c r="AA34" s="35">
        <f t="shared" si="5"/>
        <v>0</v>
      </c>
    </row>
    <row r="35" spans="1:27" ht="14.25" customHeight="1">
      <c r="A35" s="109">
        <v>33</v>
      </c>
      <c r="B35" s="5">
        <v>666</v>
      </c>
      <c r="C35" s="124" t="s">
        <v>57</v>
      </c>
      <c r="D35" s="125" t="s">
        <v>138</v>
      </c>
      <c r="E35" s="202">
        <v>45</v>
      </c>
      <c r="F35" s="4" t="s">
        <v>145</v>
      </c>
      <c r="G35" s="204">
        <v>24</v>
      </c>
      <c r="H35" s="204">
        <v>16</v>
      </c>
      <c r="I35" s="204">
        <v>399</v>
      </c>
      <c r="J35" s="204">
        <v>69</v>
      </c>
      <c r="K35" s="27">
        <f t="shared" si="0"/>
        <v>17.3</v>
      </c>
      <c r="L35" s="206">
        <v>19</v>
      </c>
      <c r="M35" s="204">
        <v>15</v>
      </c>
      <c r="N35" s="204">
        <v>357</v>
      </c>
      <c r="O35" s="204">
        <v>67</v>
      </c>
      <c r="P35" s="27">
        <f t="shared" si="1"/>
        <v>18.8</v>
      </c>
      <c r="Q35" s="206">
        <v>5</v>
      </c>
      <c r="R35" s="204">
        <v>1</v>
      </c>
      <c r="S35" s="204">
        <v>42</v>
      </c>
      <c r="T35" s="204">
        <v>2</v>
      </c>
      <c r="U35" s="27">
        <f t="shared" si="2"/>
        <v>4.8</v>
      </c>
      <c r="V35" s="213">
        <v>22</v>
      </c>
      <c r="W35" s="204">
        <v>3</v>
      </c>
      <c r="X35" s="40">
        <f t="shared" si="3"/>
        <v>13.6</v>
      </c>
      <c r="Y35" s="225">
        <v>19</v>
      </c>
      <c r="Z35" s="225">
        <v>2</v>
      </c>
      <c r="AA35" s="35">
        <f t="shared" si="5"/>
        <v>10.5</v>
      </c>
    </row>
    <row r="36" spans="1:27" ht="14.25" customHeight="1" thickBot="1">
      <c r="A36" s="113">
        <v>33</v>
      </c>
      <c r="B36" s="114">
        <v>681</v>
      </c>
      <c r="C36" s="139" t="s">
        <v>57</v>
      </c>
      <c r="D36" s="149" t="s">
        <v>141</v>
      </c>
      <c r="E36" s="203">
        <v>40</v>
      </c>
      <c r="F36" s="93" t="s">
        <v>145</v>
      </c>
      <c r="G36" s="226">
        <v>29</v>
      </c>
      <c r="H36" s="226">
        <v>20</v>
      </c>
      <c r="I36" s="226">
        <v>395</v>
      </c>
      <c r="J36" s="226">
        <v>95</v>
      </c>
      <c r="K36" s="115">
        <f t="shared" si="0"/>
        <v>24.1</v>
      </c>
      <c r="L36" s="207">
        <v>5</v>
      </c>
      <c r="M36" s="205">
        <v>5</v>
      </c>
      <c r="N36" s="205">
        <v>85</v>
      </c>
      <c r="O36" s="205">
        <v>21</v>
      </c>
      <c r="P36" s="115">
        <f>IF(L36=""," ",ROUND(O36/N36*100,1))</f>
        <v>24.7</v>
      </c>
      <c r="Q36" s="207">
        <v>5</v>
      </c>
      <c r="R36" s="205">
        <v>2</v>
      </c>
      <c r="S36" s="205">
        <v>37</v>
      </c>
      <c r="T36" s="205">
        <v>2</v>
      </c>
      <c r="U36" s="115">
        <f t="shared" si="2"/>
        <v>5.4</v>
      </c>
      <c r="V36" s="214">
        <v>30</v>
      </c>
      <c r="W36" s="205">
        <v>6</v>
      </c>
      <c r="X36" s="116">
        <f t="shared" si="3"/>
        <v>20</v>
      </c>
      <c r="Y36" s="226">
        <v>25</v>
      </c>
      <c r="Z36" s="226">
        <v>1</v>
      </c>
      <c r="AA36" s="117">
        <f t="shared" si="5"/>
        <v>4</v>
      </c>
    </row>
    <row r="37" spans="1:27" ht="16.5" customHeight="1" thickBot="1">
      <c r="A37" s="111"/>
      <c r="B37" s="19">
        <v>900</v>
      </c>
      <c r="C37" s="150"/>
      <c r="D37" s="151" t="s">
        <v>20</v>
      </c>
      <c r="E37" s="10"/>
      <c r="F37" s="11"/>
      <c r="G37" s="11"/>
      <c r="H37" s="11"/>
      <c r="I37" s="11"/>
      <c r="J37" s="11"/>
      <c r="K37" s="28"/>
      <c r="L37" s="208">
        <f>SUM(L10:L36)</f>
        <v>623</v>
      </c>
      <c r="M37" s="208">
        <f>SUM(M10:M36)</f>
        <v>525</v>
      </c>
      <c r="N37" s="208">
        <f>SUM(N10:N36)</f>
        <v>10800</v>
      </c>
      <c r="O37" s="208">
        <f>SUM(O10:O36)</f>
        <v>2703</v>
      </c>
      <c r="P37" s="31">
        <f>IF(L37=" "," ",ROUND(O37/N37*100,1))</f>
        <v>25</v>
      </c>
      <c r="Q37" s="208">
        <f>SUM(Q10:Q36)</f>
        <v>140</v>
      </c>
      <c r="R37" s="208">
        <f>SUM(R10:R36)</f>
        <v>56</v>
      </c>
      <c r="S37" s="208">
        <f>SUM(S10:S36)</f>
        <v>1121</v>
      </c>
      <c r="T37" s="208">
        <f>SUM(T10:T36)</f>
        <v>78</v>
      </c>
      <c r="U37" s="31">
        <f>IF(Q37=""," ",ROUND(T37/S37*100,1))</f>
        <v>7</v>
      </c>
      <c r="V37" s="215"/>
      <c r="W37" s="216"/>
      <c r="X37" s="41"/>
      <c r="Y37" s="227"/>
      <c r="Z37" s="227"/>
      <c r="AA37" s="36"/>
    </row>
    <row r="38" spans="1:27" ht="15" customHeight="1">
      <c r="A38" s="112">
        <v>33</v>
      </c>
      <c r="B38" s="20"/>
      <c r="C38" s="152" t="s">
        <v>238</v>
      </c>
      <c r="D38" s="153" t="s">
        <v>154</v>
      </c>
      <c r="E38" s="21"/>
      <c r="F38" s="22"/>
      <c r="G38" s="22"/>
      <c r="H38" s="22"/>
      <c r="I38" s="22"/>
      <c r="J38" s="22"/>
      <c r="K38" s="29"/>
      <c r="L38" s="209">
        <v>1</v>
      </c>
      <c r="M38" s="204">
        <v>0</v>
      </c>
      <c r="N38" s="210">
        <v>63</v>
      </c>
      <c r="O38" s="204">
        <v>0</v>
      </c>
      <c r="P38" s="50">
        <f>IF(L38=""," ",ROUND(O38/N38*100,1))</f>
        <v>0</v>
      </c>
      <c r="Q38" s="209"/>
      <c r="R38" s="204"/>
      <c r="S38" s="210"/>
      <c r="T38" s="204"/>
      <c r="U38" s="50" t="str">
        <f>IF(Q38=""," ",ROUND(T38/S38*100,1))</f>
        <v> </v>
      </c>
      <c r="V38" s="217"/>
      <c r="W38" s="218"/>
      <c r="X38" s="42"/>
      <c r="Y38" s="228"/>
      <c r="Z38" s="228"/>
      <c r="AA38" s="37"/>
    </row>
    <row r="39" spans="1:27" ht="15" customHeight="1">
      <c r="A39" s="109">
        <v>33</v>
      </c>
      <c r="B39" s="5"/>
      <c r="C39" s="124" t="s">
        <v>57</v>
      </c>
      <c r="D39" s="125" t="s">
        <v>182</v>
      </c>
      <c r="E39" s="23"/>
      <c r="F39" s="24"/>
      <c r="G39" s="24"/>
      <c r="H39" s="24"/>
      <c r="I39" s="24"/>
      <c r="J39" s="24"/>
      <c r="K39" s="30"/>
      <c r="L39" s="209">
        <v>1</v>
      </c>
      <c r="M39" s="204">
        <v>1</v>
      </c>
      <c r="N39" s="210">
        <v>38</v>
      </c>
      <c r="O39" s="204">
        <v>1</v>
      </c>
      <c r="P39" s="27">
        <f>IF(L39=""," ",ROUND(O39/N39*100,1))</f>
        <v>2.6</v>
      </c>
      <c r="Q39" s="209"/>
      <c r="R39" s="204"/>
      <c r="S39" s="210"/>
      <c r="T39" s="204"/>
      <c r="U39" s="27" t="str">
        <f>IF(Q39=""," ",ROUND(T39/S39*100,1))</f>
        <v> </v>
      </c>
      <c r="V39" s="219"/>
      <c r="W39" s="220"/>
      <c r="X39" s="43"/>
      <c r="Y39" s="229"/>
      <c r="Z39" s="229"/>
      <c r="AA39" s="38"/>
    </row>
    <row r="40" spans="1:27" ht="15" customHeight="1">
      <c r="A40" s="109">
        <v>33</v>
      </c>
      <c r="B40" s="5"/>
      <c r="C40" s="124" t="s">
        <v>57</v>
      </c>
      <c r="D40" s="125" t="s">
        <v>122</v>
      </c>
      <c r="E40" s="23"/>
      <c r="F40" s="24"/>
      <c r="G40" s="24"/>
      <c r="H40" s="24"/>
      <c r="I40" s="24"/>
      <c r="J40" s="24"/>
      <c r="K40" s="30"/>
      <c r="L40" s="206">
        <v>1</v>
      </c>
      <c r="M40" s="204">
        <v>0</v>
      </c>
      <c r="N40" s="204">
        <v>32</v>
      </c>
      <c r="O40" s="204">
        <v>0</v>
      </c>
      <c r="P40" s="27">
        <f>IF(L40=""," ",ROUND(O40/N40*100,1))</f>
        <v>0</v>
      </c>
      <c r="Q40" s="206"/>
      <c r="R40" s="204"/>
      <c r="S40" s="204"/>
      <c r="T40" s="204"/>
      <c r="U40" s="27"/>
      <c r="V40" s="219"/>
      <c r="W40" s="220"/>
      <c r="X40" s="43"/>
      <c r="Y40" s="229"/>
      <c r="Z40" s="229"/>
      <c r="AA40" s="38"/>
    </row>
    <row r="41" spans="1:27" ht="15" customHeight="1">
      <c r="A41" s="112">
        <v>33</v>
      </c>
      <c r="B41" s="20"/>
      <c r="C41" s="152" t="s">
        <v>57</v>
      </c>
      <c r="D41" s="153" t="s">
        <v>130</v>
      </c>
      <c r="E41" s="21"/>
      <c r="F41" s="22"/>
      <c r="G41" s="22"/>
      <c r="H41" s="22"/>
      <c r="I41" s="22"/>
      <c r="J41" s="22"/>
      <c r="K41" s="29"/>
      <c r="L41" s="402">
        <v>1</v>
      </c>
      <c r="M41" s="403">
        <v>1</v>
      </c>
      <c r="N41" s="404">
        <v>488</v>
      </c>
      <c r="O41" s="403">
        <v>5</v>
      </c>
      <c r="P41" s="405">
        <f>IF(L41=""," ",ROUND(O41/N41*100,1))</f>
        <v>1</v>
      </c>
      <c r="Q41" s="402"/>
      <c r="R41" s="403"/>
      <c r="S41" s="404"/>
      <c r="T41" s="403"/>
      <c r="U41" s="405"/>
      <c r="V41" s="223"/>
      <c r="W41" s="222"/>
      <c r="X41" s="44"/>
      <c r="Y41" s="230"/>
      <c r="Z41" s="230"/>
      <c r="AA41" s="39"/>
    </row>
    <row r="42" spans="1:27" ht="15" customHeight="1" thickBot="1">
      <c r="A42" s="81">
        <v>33</v>
      </c>
      <c r="B42" s="82"/>
      <c r="C42" s="124" t="s">
        <v>239</v>
      </c>
      <c r="D42" s="125" t="s">
        <v>138</v>
      </c>
      <c r="E42" s="83"/>
      <c r="F42" s="84"/>
      <c r="G42" s="84"/>
      <c r="H42" s="84"/>
      <c r="I42" s="84"/>
      <c r="J42" s="84"/>
      <c r="K42" s="85"/>
      <c r="L42" s="209">
        <v>2</v>
      </c>
      <c r="M42" s="204">
        <v>2</v>
      </c>
      <c r="N42" s="210">
        <v>21</v>
      </c>
      <c r="O42" s="204">
        <v>5</v>
      </c>
      <c r="P42" s="86">
        <f>IF(L42=""," ",ROUND(O42/N42*100,1))</f>
        <v>23.8</v>
      </c>
      <c r="Q42" s="209"/>
      <c r="R42" s="204"/>
      <c r="S42" s="210"/>
      <c r="T42" s="204"/>
      <c r="U42" s="51" t="str">
        <f>IF(Q42=""," ",ROUND(T42/S42*100,1))</f>
        <v> </v>
      </c>
      <c r="V42" s="221"/>
      <c r="W42" s="222"/>
      <c r="X42" s="44"/>
      <c r="Y42" s="230"/>
      <c r="Z42" s="230"/>
      <c r="AA42" s="39"/>
    </row>
    <row r="43" spans="1:27" ht="18" customHeight="1" thickBot="1">
      <c r="A43" s="13"/>
      <c r="B43" s="19">
        <v>999</v>
      </c>
      <c r="C43" s="150"/>
      <c r="D43" s="151" t="s">
        <v>19</v>
      </c>
      <c r="E43" s="10"/>
      <c r="F43" s="11"/>
      <c r="G43" s="11"/>
      <c r="H43" s="11"/>
      <c r="I43" s="11"/>
      <c r="J43" s="11"/>
      <c r="K43" s="28"/>
      <c r="L43" s="208">
        <f>SUM(L38:L42)</f>
        <v>6</v>
      </c>
      <c r="M43" s="208">
        <f>SUM(M38:M42)</f>
        <v>4</v>
      </c>
      <c r="N43" s="208">
        <f>SUM(N38:N42)</f>
        <v>642</v>
      </c>
      <c r="O43" s="208">
        <f>SUM(O38:O42)</f>
        <v>11</v>
      </c>
      <c r="P43" s="31">
        <f>IF(L43=0,"",ROUND(O43/N43*100,1))</f>
        <v>1.7</v>
      </c>
      <c r="Q43" s="208">
        <f>SUM(Q38:Q42)</f>
        <v>0</v>
      </c>
      <c r="R43" s="208">
        <f>SUM(R38:R42)</f>
        <v>0</v>
      </c>
      <c r="S43" s="208">
        <f>SUM(S38:S42)</f>
        <v>0</v>
      </c>
      <c r="T43" s="208">
        <f>SUM(T38:T42)</f>
        <v>0</v>
      </c>
      <c r="U43" s="31" t="str">
        <f>IF(Q43=0," ",ROUND(T43/S43*100,1))</f>
        <v> </v>
      </c>
      <c r="V43" s="215"/>
      <c r="W43" s="216"/>
      <c r="X43" s="41"/>
      <c r="Y43" s="227"/>
      <c r="Z43" s="227"/>
      <c r="AA43" s="36"/>
    </row>
    <row r="44" spans="1:27" ht="18" customHeight="1" thickBot="1">
      <c r="A44" s="13"/>
      <c r="B44" s="18">
        <v>1000</v>
      </c>
      <c r="C44" s="350" t="s">
        <v>9</v>
      </c>
      <c r="D44" s="260"/>
      <c r="E44" s="10"/>
      <c r="F44" s="11"/>
      <c r="G44" s="212">
        <f>SUM(G10:G36)</f>
        <v>620</v>
      </c>
      <c r="H44" s="212">
        <f>SUM(H10:H36)</f>
        <v>517</v>
      </c>
      <c r="I44" s="212">
        <f>SUM(I10:I36)</f>
        <v>10460</v>
      </c>
      <c r="J44" s="212">
        <f>SUM(J10:J36)</f>
        <v>2731</v>
      </c>
      <c r="K44" s="31">
        <f>IF(G44=" "," ",ROUND(J44/I44*100,1))</f>
        <v>26.1</v>
      </c>
      <c r="L44" s="211">
        <f>L37+L43</f>
        <v>629</v>
      </c>
      <c r="M44" s="212">
        <f>M37+M43</f>
        <v>529</v>
      </c>
      <c r="N44" s="212">
        <f>N37+N43</f>
        <v>11442</v>
      </c>
      <c r="O44" s="212">
        <f>O37+O43</f>
        <v>2714</v>
      </c>
      <c r="P44" s="31">
        <f>IF(L44=""," ",ROUND(O44/N44*100,1))</f>
        <v>23.7</v>
      </c>
      <c r="Q44" s="211">
        <f>Q37+Q43</f>
        <v>140</v>
      </c>
      <c r="R44" s="212">
        <f>R37+R43</f>
        <v>56</v>
      </c>
      <c r="S44" s="212">
        <f>S37+S43</f>
        <v>1121</v>
      </c>
      <c r="T44" s="212">
        <f>T37+T43</f>
        <v>78</v>
      </c>
      <c r="U44" s="31">
        <f>IF(Q44=""," ",ROUND(T44/S44*100,1))</f>
        <v>7</v>
      </c>
      <c r="V44" s="224">
        <f>SUM(V10:V36)</f>
        <v>1979</v>
      </c>
      <c r="W44" s="212">
        <f>SUM(W10:W36)</f>
        <v>146</v>
      </c>
      <c r="X44" s="401">
        <f>IF(V44=""," ",ROUND(W44/V44*100,1))</f>
        <v>7.4</v>
      </c>
      <c r="Y44" s="231">
        <f>SUM(Y10:Y36)</f>
        <v>1566</v>
      </c>
      <c r="Z44" s="231">
        <f>SUM(Z10:Z36)</f>
        <v>78</v>
      </c>
      <c r="AA44" s="34">
        <f>IF(Y44=0," ",ROUND(Z44/Y44*100,1))</f>
        <v>5</v>
      </c>
    </row>
  </sheetData>
  <sheetProtection/>
  <mergeCells count="30">
    <mergeCell ref="C4:D4"/>
    <mergeCell ref="F4:H4"/>
    <mergeCell ref="J4:N4"/>
    <mergeCell ref="E6:F6"/>
    <mergeCell ref="L6:N6"/>
    <mergeCell ref="C44:D44"/>
    <mergeCell ref="E7:K7"/>
    <mergeCell ref="I8:I9"/>
    <mergeCell ref="K8:K9"/>
    <mergeCell ref="E8:E9"/>
    <mergeCell ref="G8:G9"/>
    <mergeCell ref="F8:F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Y8:AA8"/>
    <mergeCell ref="U8:U9"/>
    <mergeCell ref="X8:X9"/>
    <mergeCell ref="V8:V9"/>
    <mergeCell ref="Q7:U7"/>
    <mergeCell ref="V7:AA7"/>
    <mergeCell ref="V6:X6"/>
    <mergeCell ref="Q6:S6"/>
  </mergeCells>
  <conditionalFormatting sqref="T38:T42 R38:R42 O38:O42 M38:M42 Z10:Z36 W10:W36 T10:T36 R10:R36 M10:M36 O10:O36 J10:J36 H10:H36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6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&amp;R（岡山県）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2008-10-24T07:54:42Z</cp:lastPrinted>
  <dcterms:created xsi:type="dcterms:W3CDTF">2002-01-07T10:53:07Z</dcterms:created>
  <dcterms:modified xsi:type="dcterms:W3CDTF">2008-10-24T07:58:20Z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133996793</vt:i4>
  </property>
  <property fmtid="{D5CDD505-2E9C-101B-9397-08002B2CF9AE}" pid="3" name="_EmailSubject">
    <vt:lpwstr>【機２】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