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activeTab="3"/>
  </bookViews>
  <sheets>
    <sheet name="市町村４－１ (フォーマット)" sheetId="1" r:id="rId1"/>
    <sheet name="市町村４－２ (フォーマット)" sheetId="2" r:id="rId2"/>
    <sheet name="市町村４－３ (フォーマット)" sheetId="3" r:id="rId3"/>
    <sheet name="市町村４－４ (フォーマット)" sheetId="4" r:id="rId4"/>
  </sheets>
  <definedNames>
    <definedName name="_xlnm.Print_Titles" localSheetId="0">'市町村４－１ (フォーマット)'!$4:$6</definedName>
    <definedName name="_xlnm.Print_Titles" localSheetId="1">'市町村４－２ (フォーマット)'!$4:$7</definedName>
    <definedName name="_xlnm.Print_Titles" localSheetId="2">'市町村４－３ (フォーマット)'!$4:$6</definedName>
    <definedName name="_xlnm.Print_Titles" localSheetId="3">'市町村４－４ (フォーマット)'!$7:$9</definedName>
  </definedNames>
  <calcPr fullCalcOnLoad="1"/>
</workbook>
</file>

<file path=xl/sharedStrings.xml><?xml version="1.0" encoding="utf-8"?>
<sst xmlns="http://schemas.openxmlformats.org/spreadsheetml/2006/main" count="537" uniqueCount="248">
  <si>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</si>
  <si>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</si>
  <si>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</si>
  <si>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</si>
  <si>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</si>
  <si>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</si>
  <si>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</si>
  <si>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</si>
  <si>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</si>
  <si>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</si>
  <si>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</si>
  <si>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</si>
  <si>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</si>
  <si>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</si>
  <si>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</si>
  <si>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</si>
  <si>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</si>
  <si>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</si>
  <si>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</si>
  <si>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</si>
  <si>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</si>
  <si>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</si>
  <si>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</si>
  <si>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</si>
  <si>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</si>
  <si>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</si>
  <si>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</si>
  <si>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</si>
  <si>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</si>
  <si>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</si>
  <si>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</si>
  <si>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宣　 言
年月日</t>
  </si>
  <si>
    <t>調査票４－３</t>
  </si>
  <si>
    <t>自治会長数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</si>
  <si>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</si>
  <si>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</si>
  <si>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</si>
  <si>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</si>
  <si>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</si>
  <si>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</si>
  <si>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</si>
  <si>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</si>
  <si>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</si>
  <si>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</si>
  <si>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</si>
  <si>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</si>
  <si>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</si>
  <si>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</si>
  <si>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</si>
  <si>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</si>
  <si>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</si>
  <si>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</si>
  <si>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</si>
  <si>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</si>
  <si>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</si>
  <si>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</si>
  <si>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京都府</t>
  </si>
  <si>
    <t>福知山市</t>
  </si>
  <si>
    <t>人権推進室</t>
  </si>
  <si>
    <t>福知山市男女共同参画推進条例</t>
  </si>
  <si>
    <t>H13.4～23.3</t>
  </si>
  <si>
    <t>舞鶴市</t>
  </si>
  <si>
    <t>H19.4～28.3</t>
  </si>
  <si>
    <t>綾部市</t>
  </si>
  <si>
    <t>人権推進課</t>
  </si>
  <si>
    <t>綾部市男女共同参画条例</t>
  </si>
  <si>
    <t>H13.4～23.3</t>
  </si>
  <si>
    <t>宇治市</t>
  </si>
  <si>
    <t>男女共同参画課</t>
  </si>
  <si>
    <t>宇治市男女生き生きまちづくり条例</t>
  </si>
  <si>
    <t>H18.1～23.3</t>
  </si>
  <si>
    <t>宮津市</t>
  </si>
  <si>
    <t>市民室</t>
  </si>
  <si>
    <t>H14.4～24.3</t>
  </si>
  <si>
    <t>亀岡市</t>
  </si>
  <si>
    <t>人権啓発課</t>
  </si>
  <si>
    <t>亀岡市男女共同参画条例</t>
  </si>
  <si>
    <t>H14.4～23.3</t>
  </si>
  <si>
    <t>城陽市</t>
  </si>
  <si>
    <t>城陽市男女共同参画をすすめるための条例</t>
  </si>
  <si>
    <t>H12.4～22.3</t>
  </si>
  <si>
    <t>向日市</t>
  </si>
  <si>
    <t>向日市男女共同参画推進条例</t>
  </si>
  <si>
    <t>向日市男女共同参画プラン</t>
  </si>
  <si>
    <t>長岡京市</t>
  </si>
  <si>
    <t>H18.4～23.3</t>
  </si>
  <si>
    <t>八幡市</t>
  </si>
  <si>
    <t>人権同和啓発課</t>
  </si>
  <si>
    <t>八幡市男女共同参画プラン</t>
  </si>
  <si>
    <t>京田辺市</t>
  </si>
  <si>
    <t>市民参画課</t>
  </si>
  <si>
    <t>H14.3～22.3</t>
  </si>
  <si>
    <t>京丹後市</t>
  </si>
  <si>
    <t>市民課</t>
  </si>
  <si>
    <t>H18.4～28.3</t>
  </si>
  <si>
    <t>南丹市</t>
  </si>
  <si>
    <t>企画情報課</t>
  </si>
  <si>
    <t>木津川市</t>
  </si>
  <si>
    <t>人権推進課</t>
  </si>
  <si>
    <t>木津川市男女共同参画推進条例</t>
  </si>
  <si>
    <t>大山崎町</t>
  </si>
  <si>
    <t>生涯学習室</t>
  </si>
  <si>
    <t>H17.4～22.3</t>
  </si>
  <si>
    <t>久御山町</t>
  </si>
  <si>
    <t>社会教育課</t>
  </si>
  <si>
    <t>久御山町男女共同参画プラン</t>
  </si>
  <si>
    <t>H15.4～25.3</t>
  </si>
  <si>
    <t>井手町</t>
  </si>
  <si>
    <t>宇治田原町</t>
  </si>
  <si>
    <t>行革・計画推進室</t>
  </si>
  <si>
    <t>H13～22</t>
  </si>
  <si>
    <t>笠置町</t>
  </si>
  <si>
    <t>総務企画課</t>
  </si>
  <si>
    <t>和束町</t>
  </si>
  <si>
    <t>福祉課</t>
  </si>
  <si>
    <t>精華町</t>
  </si>
  <si>
    <t>精華町男女共同参画計画</t>
  </si>
  <si>
    <t>H17.4～27.3</t>
  </si>
  <si>
    <t>南山城村</t>
  </si>
  <si>
    <t>保健福祉課</t>
  </si>
  <si>
    <t>京丹波町</t>
  </si>
  <si>
    <t>伊根町</t>
  </si>
  <si>
    <t>住民生活課</t>
  </si>
  <si>
    <t>与謝野町</t>
  </si>
  <si>
    <t>企画財政課</t>
  </si>
  <si>
    <t>啓発推進課</t>
  </si>
  <si>
    <t>市民活動支援室</t>
  </si>
  <si>
    <t>政策推進課</t>
  </si>
  <si>
    <t>市民課</t>
  </si>
  <si>
    <t>H17.4～27.3</t>
  </si>
  <si>
    <t>京丹波町男女共同参画計画</t>
  </si>
  <si>
    <t>H19.4～29.3</t>
  </si>
  <si>
    <t>H20.4～30.3</t>
  </si>
  <si>
    <t>久御山町男女共同参画都市宣言</t>
  </si>
  <si>
    <t>－</t>
  </si>
  <si>
    <t>H22</t>
  </si>
  <si>
    <t>H21</t>
  </si>
  <si>
    <t>H24</t>
  </si>
  <si>
    <t>H23</t>
  </si>
  <si>
    <t>H26</t>
  </si>
  <si>
    <t>H27</t>
  </si>
  <si>
    <t>H28</t>
  </si>
  <si>
    <t>－</t>
  </si>
  <si>
    <t>女性活動支援ルーム</t>
  </si>
  <si>
    <t>舞鶴市女性センター</t>
  </si>
  <si>
    <t>綾部市女性センター</t>
  </si>
  <si>
    <t>宇治市男女共同参画支援センター</t>
  </si>
  <si>
    <t>城陽市男女共同参画支援センター</t>
  </si>
  <si>
    <t>ぱれっとJOYO</t>
  </si>
  <si>
    <t>女性交流支援センター</t>
  </si>
  <si>
    <t>京田辺市女性交流支援ルーム</t>
  </si>
  <si>
    <t>京丹後市女性センター</t>
  </si>
  <si>
    <t>南丹市園部女性の館</t>
  </si>
  <si>
    <t>綾部市西町一丁目４９番地の１</t>
  </si>
  <si>
    <t>617‐0833</t>
  </si>
  <si>
    <t>京田辺市田辺中央五丁目2番地1</t>
  </si>
  <si>
    <t>http://www.city.ayabe.kyoto.jp/html/womens/</t>
  </si>
  <si>
    <t>610-0121</t>
  </si>
  <si>
    <t>http://www.kyotanabe.jp/1ka1hp/shiminsannkaku/jyoseisien/index.htm</t>
  </si>
  <si>
    <t>622-0004</t>
  </si>
  <si>
    <t>南丹市園部町小桜町</t>
  </si>
  <si>
    <t>http://www.city.joyo.kyoto.jp/government/gender/page8</t>
  </si>
  <si>
    <t>ﾎｰﾑﾍﾟｰｼﾞ</t>
  </si>
  <si>
    <t>○</t>
  </si>
  <si>
    <t>○</t>
  </si>
  <si>
    <t>○</t>
  </si>
  <si>
    <t>○</t>
  </si>
  <si>
    <t>○</t>
  </si>
  <si>
    <t>○</t>
  </si>
  <si>
    <t>○</t>
  </si>
  <si>
    <t>○</t>
  </si>
  <si>
    <t>620-0087</t>
  </si>
  <si>
    <t>福知山市字岡ノ２　１０番地</t>
  </si>
  <si>
    <t>0773-22-7124</t>
  </si>
  <si>
    <t>625-0087</t>
  </si>
  <si>
    <t>0773-65-0055</t>
  </si>
  <si>
    <t>あいせんたー</t>
  </si>
  <si>
    <t>623-0016</t>
  </si>
  <si>
    <t>0773-42-1801</t>
  </si>
  <si>
    <t>611-0021</t>
  </si>
  <si>
    <t>0774-39-9377</t>
  </si>
  <si>
    <t>0774-54-7545</t>
  </si>
  <si>
    <t>050-7105-8501</t>
  </si>
  <si>
    <t>ポケット</t>
  </si>
  <si>
    <t>610-0334　</t>
  </si>
  <si>
    <t>0774-65-3709</t>
  </si>
  <si>
    <t>627-0201</t>
  </si>
  <si>
    <t>0772-69-0714</t>
  </si>
  <si>
    <t>0771-63-1777</t>
  </si>
  <si>
    <t>いきいきさわやかプラン</t>
  </si>
  <si>
    <t>コード
市(区)町村</t>
  </si>
  <si>
    <t>有無
庁内連絡会議の</t>
  </si>
  <si>
    <t>現在
の
状況</t>
  </si>
  <si>
    <t>コード
市（区）町村</t>
  </si>
  <si>
    <t>都道府県名</t>
  </si>
  <si>
    <t>市(区)町村名</t>
  </si>
  <si>
    <t xml:space="preserve">市
（区）
長　 </t>
  </si>
  <si>
    <t xml:space="preserve">副
市
(区)
長
数 </t>
  </si>
  <si>
    <t xml:space="preserve">
うち
　女性
　副市
　（区）
　長数</t>
  </si>
  <si>
    <t>女
性
比
率
（％）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</si>
  <si>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</si>
  <si>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</si>
  <si>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</si>
  <si>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</si>
  <si>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</si>
  <si>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</si>
  <si>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</si>
  <si>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</si>
  <si>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</si>
  <si>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</si>
  <si>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</si>
  <si>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</si>
  <si>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>京都市</t>
  </si>
  <si>
    <t>京都市男女共同参画推進条例</t>
  </si>
  <si>
    <t>H19.4～H23.3</t>
  </si>
  <si>
    <t>条例名称</t>
  </si>
  <si>
    <t>京都市男女共同参画センター</t>
  </si>
  <si>
    <t>ウィングス京都</t>
  </si>
  <si>
    <t>075-212-7490</t>
  </si>
  <si>
    <t>http://www.wings-kyoto.jp/</t>
  </si>
  <si>
    <t>604-8147</t>
  </si>
  <si>
    <t>第２次キラリさわやかプラン
－木津町男女共同参画計画－</t>
  </si>
  <si>
    <t>京田辺市男女共同参画計画
－新かがやきプラン－</t>
  </si>
  <si>
    <t>長岡京市男女共同参画計画
－第４次計画－</t>
  </si>
  <si>
    <t>福知山市男女共同参画計画
「新はばたきプラン」</t>
  </si>
  <si>
    <t>舞鶴市男女共同参画計画
「まいプラン」</t>
  </si>
  <si>
    <t>綾部市男女共同参画計画
「第２次あいプラン」</t>
  </si>
  <si>
    <t>宇治市男女共同参画計画
（第２次UJIあさぎりプラン）</t>
  </si>
  <si>
    <t>宮津市男女共同参画基本計画　
－新ウインドプラン21－</t>
  </si>
  <si>
    <t>新ゆう・あいプラン
～亀岡市男女共同参画計画～</t>
  </si>
  <si>
    <t>城陽市男女共同参画計画
「さんさんプラン」</t>
  </si>
  <si>
    <t>京丹後市男女共同参画計画
デュエットプラン２１</t>
  </si>
  <si>
    <t>大山崎町男女共同参画計画　
－みとめ愛プラン－</t>
  </si>
  <si>
    <t>男女（ひと）の和づくりプラン
与謝野町男女共同参画計画　　　</t>
  </si>
  <si>
    <t>きょうと男女共同参画推進プラン
（第３次女性行動計画）改訂版
―ひとが輝き，未来へのゆめを彩るまち・京都をめざして―</t>
  </si>
  <si>
    <t xml:space="preserve">  コ　ー　ド
  市（区）町</t>
  </si>
  <si>
    <t>管　理　・　運　営　主　体</t>
  </si>
  <si>
    <t xml:space="preserve">
名　　称</t>
  </si>
  <si>
    <t>そ　の　他</t>
  </si>
  <si>
    <t>直 営</t>
  </si>
  <si>
    <t>管理者
指 定</t>
  </si>
  <si>
    <t>舞鶴市字余部下１１６７番地
（舞鶴市中総合会館５階）</t>
  </si>
  <si>
    <t>長岡京市神足二丁目3番1号　
バンビオ１番館</t>
  </si>
  <si>
    <t>京丹後市丹後町間人1780　
京丹後市丹後庁舎２階</t>
  </si>
  <si>
    <t>京都市中京区東洞院六角下る
御射山町262番地</t>
  </si>
  <si>
    <t>H22</t>
  </si>
  <si>
    <t>宇治市宇治里尻5-9
JR宇治駅前市民交流プラザ
ゆめりあうじ内</t>
  </si>
  <si>
    <t>城陽市寺田林ノ口11番地の114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</si>
</sst>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);[Red]\(#,##0\)"/>
    <numFmt numFmtId="188" formatCode="[$€-2]\ #,##0.00_);[Red]\([$€-2]\ #,##0.00\)"/>
    <numFmt numFmtId="189" formatCode="#,##0_ "/>
    <numFmt numFmtId="190" formatCode="#,##0.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8"/>
      <name val="ＭＳ Ｐゴシック"/>
      <family val="3"/>
    </font>
    <font>
      <sz val="3"/>
      <name val="ＭＳ Ｐゴシック"/>
      <family val="3"/>
    </font>
    <font>
      <sz val="10"/>
      <color indexed="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 diagonalUp="1">
      <left style="thin"/>
      <right style="medium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medium"/>
      <top style="medium"/>
      <bottom style="thin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thin"/>
      <top style="thin"/>
      <bottom style="medium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3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29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57" fontId="2" fillId="2" borderId="3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179" fontId="2" fillId="3" borderId="6" xfId="0" applyNumberFormat="1" applyFont="1" applyFill="1" applyBorder="1" applyAlignment="1">
      <alignment/>
    </xf>
    <xf numFmtId="179" fontId="2" fillId="3" borderId="15" xfId="0" applyNumberFormat="1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179" fontId="2" fillId="3" borderId="32" xfId="0" applyNumberFormat="1" applyFont="1" applyFill="1" applyBorder="1" applyAlignment="1">
      <alignment/>
    </xf>
    <xf numFmtId="179" fontId="2" fillId="3" borderId="16" xfId="0" applyNumberFormat="1" applyFont="1" applyFill="1" applyBorder="1" applyAlignment="1">
      <alignment/>
    </xf>
    <xf numFmtId="0" fontId="2" fillId="3" borderId="33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180" fontId="2" fillId="3" borderId="16" xfId="0" applyNumberFormat="1" applyFont="1" applyFill="1" applyBorder="1" applyAlignment="1">
      <alignment/>
    </xf>
    <xf numFmtId="180" fontId="2" fillId="3" borderId="6" xfId="0" applyNumberFormat="1" applyFont="1" applyFill="1" applyBorder="1" applyAlignment="1">
      <alignment/>
    </xf>
    <xf numFmtId="180" fontId="2" fillId="3" borderId="15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180" fontId="2" fillId="3" borderId="11" xfId="0" applyNumberFormat="1" applyFont="1" applyFill="1" applyBorder="1" applyAlignment="1">
      <alignment/>
    </xf>
    <xf numFmtId="180" fontId="2" fillId="3" borderId="28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2" fillId="0" borderId="1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179" fontId="2" fillId="3" borderId="36" xfId="0" applyNumberFormat="1" applyFont="1" applyFill="1" applyBorder="1" applyAlignment="1">
      <alignment/>
    </xf>
    <xf numFmtId="179" fontId="2" fillId="3" borderId="23" xfId="0" applyNumberFormat="1" applyFont="1" applyFill="1" applyBorder="1" applyAlignment="1">
      <alignment/>
    </xf>
    <xf numFmtId="179" fontId="2" fillId="3" borderId="7" xfId="0" applyNumberFormat="1" applyFont="1" applyFill="1" applyBorder="1" applyAlignment="1">
      <alignment/>
    </xf>
    <xf numFmtId="179" fontId="2" fillId="3" borderId="1" xfId="0" applyNumberFormat="1" applyFont="1" applyFill="1" applyBorder="1" applyAlignment="1">
      <alignment/>
    </xf>
    <xf numFmtId="179" fontId="2" fillId="3" borderId="2" xfId="0" applyNumberFormat="1" applyFont="1" applyFill="1" applyBorder="1" applyAlignment="1">
      <alignment/>
    </xf>
    <xf numFmtId="179" fontId="2" fillId="3" borderId="33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3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/>
    </xf>
    <xf numFmtId="0" fontId="2" fillId="3" borderId="38" xfId="0" applyFont="1" applyFill="1" applyBorder="1" applyAlignment="1">
      <alignment/>
    </xf>
    <xf numFmtId="0" fontId="2" fillId="3" borderId="39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3" borderId="42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2" borderId="44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45" xfId="0" applyFont="1" applyBorder="1" applyAlignment="1">
      <alignment/>
    </xf>
    <xf numFmtId="0" fontId="2" fillId="2" borderId="46" xfId="0" applyFont="1" applyFill="1" applyBorder="1" applyAlignment="1">
      <alignment/>
    </xf>
    <xf numFmtId="0" fontId="2" fillId="2" borderId="47" xfId="0" applyFont="1" applyFill="1" applyBorder="1" applyAlignment="1">
      <alignment/>
    </xf>
    <xf numFmtId="0" fontId="2" fillId="2" borderId="48" xfId="0" applyFont="1" applyFill="1" applyBorder="1" applyAlignment="1">
      <alignment/>
    </xf>
    <xf numFmtId="0" fontId="2" fillId="2" borderId="49" xfId="0" applyFont="1" applyFill="1" applyBorder="1" applyAlignment="1">
      <alignment horizontal="center" wrapText="1"/>
    </xf>
    <xf numFmtId="0" fontId="2" fillId="0" borderId="5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0" fillId="2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9" fontId="2" fillId="2" borderId="18" xfId="0" applyNumberFormat="1" applyFont="1" applyFill="1" applyBorder="1" applyAlignment="1">
      <alignment horizontal="center"/>
    </xf>
    <xf numFmtId="187" fontId="2" fillId="2" borderId="40" xfId="0" applyNumberFormat="1" applyFont="1" applyFill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187" fontId="2" fillId="2" borderId="1" xfId="0" applyNumberFormat="1" applyFont="1" applyFill="1" applyBorder="1" applyAlignment="1">
      <alignment horizontal="center"/>
    </xf>
    <xf numFmtId="187" fontId="2" fillId="2" borderId="51" xfId="0" applyNumberFormat="1" applyFont="1" applyFill="1" applyBorder="1" applyAlignment="1">
      <alignment horizontal="center"/>
    </xf>
    <xf numFmtId="187" fontId="2" fillId="0" borderId="51" xfId="0" applyNumberFormat="1" applyFont="1" applyBorder="1" applyAlignment="1">
      <alignment horizontal="center"/>
    </xf>
    <xf numFmtId="0" fontId="2" fillId="2" borderId="52" xfId="0" applyFont="1" applyFill="1" applyBorder="1" applyAlignment="1">
      <alignment horizontal="center" wrapText="1"/>
    </xf>
    <xf numFmtId="0" fontId="2" fillId="0" borderId="4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2" borderId="51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11" xfId="0" applyFont="1" applyFill="1" applyBorder="1" applyAlignment="1">
      <alignment vertical="top"/>
    </xf>
    <xf numFmtId="0" fontId="4" fillId="2" borderId="3" xfId="0" applyFont="1" applyFill="1" applyBorder="1" applyAlignment="1">
      <alignment vertical="top" shrinkToFit="1"/>
    </xf>
    <xf numFmtId="0" fontId="2" fillId="2" borderId="6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vertical="top" wrapText="1"/>
    </xf>
    <xf numFmtId="57" fontId="2" fillId="2" borderId="2" xfId="0" applyNumberFormat="1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top"/>
    </xf>
    <xf numFmtId="57" fontId="2" fillId="2" borderId="1" xfId="0" applyNumberFormat="1" applyFont="1" applyFill="1" applyBorder="1" applyAlignment="1">
      <alignment horizontal="left" vertical="top"/>
    </xf>
    <xf numFmtId="0" fontId="2" fillId="2" borderId="6" xfId="0" applyFont="1" applyFill="1" applyBorder="1" applyAlignment="1">
      <alignment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shrinkToFit="1"/>
    </xf>
    <xf numFmtId="0" fontId="2" fillId="0" borderId="23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4" fillId="2" borderId="12" xfId="0" applyFont="1" applyFill="1" applyBorder="1" applyAlignment="1">
      <alignment vertical="top"/>
    </xf>
    <xf numFmtId="0" fontId="4" fillId="0" borderId="4" xfId="0" applyFont="1" applyFill="1" applyBorder="1" applyAlignment="1">
      <alignment vertical="top" shrinkToFit="1"/>
    </xf>
    <xf numFmtId="0" fontId="2" fillId="2" borderId="12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2" borderId="51" xfId="0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0" fontId="2" fillId="2" borderId="21" xfId="0" applyFont="1" applyFill="1" applyBorder="1" applyAlignment="1">
      <alignment vertical="top" wrapText="1"/>
    </xf>
    <xf numFmtId="57" fontId="2" fillId="2" borderId="53" xfId="0" applyNumberFormat="1" applyFont="1" applyFill="1" applyBorder="1" applyAlignment="1">
      <alignment horizontal="center" vertical="top" wrapText="1"/>
    </xf>
    <xf numFmtId="0" fontId="2" fillId="2" borderId="41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18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40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2" fillId="0" borderId="5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2" borderId="40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top" wrapText="1"/>
    </xf>
    <xf numFmtId="0" fontId="4" fillId="0" borderId="48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9" xfId="0" applyFont="1" applyFill="1" applyBorder="1" applyAlignment="1">
      <alignment vertical="center"/>
    </xf>
    <xf numFmtId="179" fontId="2" fillId="3" borderId="20" xfId="0" applyNumberFormat="1" applyFont="1" applyFill="1" applyBorder="1" applyAlignment="1">
      <alignment/>
    </xf>
    <xf numFmtId="180" fontId="2" fillId="3" borderId="19" xfId="0" applyNumberFormat="1" applyFont="1" applyFill="1" applyBorder="1" applyAlignment="1">
      <alignment/>
    </xf>
    <xf numFmtId="180" fontId="2" fillId="3" borderId="20" xfId="0" applyNumberFormat="1" applyFont="1" applyFill="1" applyBorder="1" applyAlignment="1">
      <alignment/>
    </xf>
    <xf numFmtId="0" fontId="2" fillId="0" borderId="20" xfId="0" applyFont="1" applyBorder="1" applyAlignment="1">
      <alignment horizontal="center" textRotation="255" wrapText="1"/>
    </xf>
    <xf numFmtId="0" fontId="2" fillId="2" borderId="18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2" fillId="2" borderId="55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0" borderId="41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186" fontId="2" fillId="0" borderId="10" xfId="0" applyNumberFormat="1" applyFont="1" applyBorder="1" applyAlignment="1">
      <alignment horizontal="right"/>
    </xf>
    <xf numFmtId="186" fontId="2" fillId="0" borderId="16" xfId="0" applyNumberFormat="1" applyFont="1" applyBorder="1" applyAlignment="1">
      <alignment horizontal="right"/>
    </xf>
    <xf numFmtId="186" fontId="2" fillId="0" borderId="18" xfId="0" applyNumberFormat="1" applyFont="1" applyBorder="1" applyAlignment="1">
      <alignment vertical="top"/>
    </xf>
    <xf numFmtId="186" fontId="2" fillId="0" borderId="20" xfId="0" applyNumberFormat="1" applyFont="1" applyBorder="1" applyAlignment="1">
      <alignment vertical="top"/>
    </xf>
    <xf numFmtId="186" fontId="2" fillId="0" borderId="3" xfId="0" applyNumberFormat="1" applyFont="1" applyBorder="1" applyAlignment="1">
      <alignment vertical="center"/>
    </xf>
    <xf numFmtId="186" fontId="2" fillId="0" borderId="6" xfId="0" applyNumberFormat="1" applyFont="1" applyBorder="1" applyAlignment="1">
      <alignment vertical="center"/>
    </xf>
    <xf numFmtId="186" fontId="2" fillId="0" borderId="7" xfId="0" applyNumberFormat="1" applyFont="1" applyBorder="1" applyAlignment="1">
      <alignment vertical="center"/>
    </xf>
    <xf numFmtId="57" fontId="2" fillId="2" borderId="3" xfId="0" applyNumberFormat="1" applyFont="1" applyFill="1" applyBorder="1" applyAlignment="1">
      <alignment horizontal="center"/>
    </xf>
    <xf numFmtId="189" fontId="2" fillId="2" borderId="3" xfId="0" applyNumberFormat="1" applyFont="1" applyFill="1" applyBorder="1" applyAlignment="1">
      <alignment horizontal="right"/>
    </xf>
    <xf numFmtId="189" fontId="2" fillId="2" borderId="11" xfId="0" applyNumberFormat="1" applyFont="1" applyFill="1" applyBorder="1" applyAlignment="1">
      <alignment/>
    </xf>
    <xf numFmtId="189" fontId="2" fillId="2" borderId="3" xfId="0" applyNumberFormat="1" applyFont="1" applyFill="1" applyBorder="1" applyAlignment="1">
      <alignment/>
    </xf>
    <xf numFmtId="189" fontId="2" fillId="2" borderId="29" xfId="0" applyNumberFormat="1" applyFont="1" applyFill="1" applyBorder="1" applyAlignment="1">
      <alignment/>
    </xf>
    <xf numFmtId="189" fontId="2" fillId="2" borderId="1" xfId="0" applyNumberFormat="1" applyFont="1" applyFill="1" applyBorder="1" applyAlignment="1">
      <alignment/>
    </xf>
    <xf numFmtId="189" fontId="2" fillId="2" borderId="11" xfId="0" applyNumberFormat="1" applyFont="1" applyFill="1" applyBorder="1" applyAlignment="1">
      <alignment/>
    </xf>
    <xf numFmtId="189" fontId="2" fillId="3" borderId="56" xfId="0" applyNumberFormat="1" applyFont="1" applyFill="1" applyBorder="1" applyAlignment="1">
      <alignment/>
    </xf>
    <xf numFmtId="189" fontId="2" fillId="3" borderId="33" xfId="0" applyNumberFormat="1" applyFont="1" applyFill="1" applyBorder="1" applyAlignment="1">
      <alignment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9" fontId="0" fillId="0" borderId="19" xfId="0" applyNumberFormat="1" applyFont="1" applyBorder="1" applyAlignment="1">
      <alignment vertical="center"/>
    </xf>
    <xf numFmtId="189" fontId="2" fillId="0" borderId="19" xfId="0" applyNumberFormat="1" applyFont="1" applyBorder="1" applyAlignment="1">
      <alignment vertical="center"/>
    </xf>
    <xf numFmtId="189" fontId="2" fillId="2" borderId="52" xfId="0" applyNumberFormat="1" applyFont="1" applyFill="1" applyBorder="1" applyAlignment="1">
      <alignment vertical="center"/>
    </xf>
    <xf numFmtId="189" fontId="2" fillId="2" borderId="18" xfId="0" applyNumberFormat="1" applyFont="1" applyFill="1" applyBorder="1" applyAlignment="1">
      <alignment vertical="center"/>
    </xf>
    <xf numFmtId="189" fontId="0" fillId="0" borderId="52" xfId="0" applyNumberFormat="1" applyFont="1" applyBorder="1" applyAlignment="1">
      <alignment vertical="center"/>
    </xf>
    <xf numFmtId="189" fontId="2" fillId="2" borderId="40" xfId="0" applyNumberFormat="1" applyFont="1" applyFill="1" applyBorder="1" applyAlignment="1">
      <alignment vertical="center"/>
    </xf>
    <xf numFmtId="189" fontId="2" fillId="3" borderId="40" xfId="0" applyNumberFormat="1" applyFont="1" applyFill="1" applyBorder="1" applyAlignment="1">
      <alignment vertical="center"/>
    </xf>
    <xf numFmtId="189" fontId="2" fillId="3" borderId="20" xfId="0" applyNumberFormat="1" applyFont="1" applyFill="1" applyBorder="1" applyAlignment="1">
      <alignment vertical="center"/>
    </xf>
    <xf numFmtId="0" fontId="0" fillId="4" borderId="16" xfId="0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4" fillId="2" borderId="51" xfId="0" applyFont="1" applyFill="1" applyBorder="1" applyAlignment="1">
      <alignment vertical="top"/>
    </xf>
    <xf numFmtId="9" fontId="2" fillId="0" borderId="3" xfId="0" applyNumberFormat="1" applyFont="1" applyBorder="1" applyAlignment="1">
      <alignment horizontal="center" vertical="top"/>
    </xf>
    <xf numFmtId="187" fontId="2" fillId="2" borderId="40" xfId="0" applyNumberFormat="1" applyFont="1" applyFill="1" applyBorder="1" applyAlignment="1">
      <alignment/>
    </xf>
    <xf numFmtId="187" fontId="2" fillId="2" borderId="1" xfId="0" applyNumberFormat="1" applyFont="1" applyFill="1" applyBorder="1" applyAlignment="1">
      <alignment/>
    </xf>
    <xf numFmtId="187" fontId="2" fillId="2" borderId="51" xfId="0" applyNumberFormat="1" applyFont="1" applyFill="1" applyBorder="1" applyAlignment="1">
      <alignment/>
    </xf>
    <xf numFmtId="187" fontId="2" fillId="0" borderId="1" xfId="0" applyNumberFormat="1" applyFont="1" applyBorder="1" applyAlignment="1">
      <alignment/>
    </xf>
    <xf numFmtId="187" fontId="2" fillId="0" borderId="51" xfId="0" applyNumberFormat="1" applyFont="1" applyBorder="1" applyAlignment="1">
      <alignment/>
    </xf>
    <xf numFmtId="187" fontId="2" fillId="2" borderId="55" xfId="0" applyNumberFormat="1" applyFont="1" applyFill="1" applyBorder="1" applyAlignment="1">
      <alignment/>
    </xf>
    <xf numFmtId="187" fontId="2" fillId="2" borderId="3" xfId="0" applyNumberFormat="1" applyFont="1" applyFill="1" applyBorder="1" applyAlignment="1">
      <alignment/>
    </xf>
    <xf numFmtId="187" fontId="14" fillId="2" borderId="51" xfId="0" applyNumberFormat="1" applyFont="1" applyFill="1" applyBorder="1" applyAlignment="1">
      <alignment/>
    </xf>
    <xf numFmtId="187" fontId="14" fillId="2" borderId="1" xfId="0" applyNumberFormat="1" applyFont="1" applyFill="1" applyBorder="1" applyAlignment="1">
      <alignment/>
    </xf>
    <xf numFmtId="187" fontId="2" fillId="2" borderId="57" xfId="0" applyNumberFormat="1" applyFont="1" applyFill="1" applyBorder="1" applyAlignment="1">
      <alignment/>
    </xf>
    <xf numFmtId="187" fontId="2" fillId="2" borderId="18" xfId="0" applyNumberFormat="1" applyFont="1" applyFill="1" applyBorder="1" applyAlignment="1">
      <alignment/>
    </xf>
    <xf numFmtId="187" fontId="2" fillId="2" borderId="11" xfId="0" applyNumberFormat="1" applyFont="1" applyFill="1" applyBorder="1" applyAlignment="1">
      <alignment vertical="top"/>
    </xf>
    <xf numFmtId="187" fontId="2" fillId="2" borderId="1" xfId="0" applyNumberFormat="1" applyFont="1" applyFill="1" applyBorder="1" applyAlignment="1">
      <alignment vertical="top"/>
    </xf>
    <xf numFmtId="187" fontId="2" fillId="2" borderId="40" xfId="0" applyNumberFormat="1" applyFont="1" applyFill="1" applyBorder="1" applyAlignment="1">
      <alignment vertical="top"/>
    </xf>
    <xf numFmtId="187" fontId="2" fillId="2" borderId="51" xfId="0" applyNumberFormat="1" applyFont="1" applyFill="1" applyBorder="1" applyAlignment="1">
      <alignment vertical="top"/>
    </xf>
    <xf numFmtId="187" fontId="2" fillId="0" borderId="1" xfId="0" applyNumberFormat="1" applyFont="1" applyBorder="1" applyAlignment="1">
      <alignment vertical="top"/>
    </xf>
    <xf numFmtId="187" fontId="2" fillId="0" borderId="51" xfId="0" applyNumberFormat="1" applyFont="1" applyBorder="1" applyAlignment="1">
      <alignment vertical="top"/>
    </xf>
    <xf numFmtId="187" fontId="2" fillId="2" borderId="9" xfId="0" applyNumberFormat="1" applyFont="1" applyFill="1" applyBorder="1" applyAlignment="1">
      <alignment vertical="top"/>
    </xf>
    <xf numFmtId="187" fontId="2" fillId="2" borderId="25" xfId="0" applyNumberFormat="1" applyFont="1" applyFill="1" applyBorder="1" applyAlignment="1">
      <alignment vertical="top"/>
    </xf>
    <xf numFmtId="187" fontId="2" fillId="2" borderId="27" xfId="0" applyNumberFormat="1" applyFont="1" applyFill="1" applyBorder="1" applyAlignment="1">
      <alignment vertical="top"/>
    </xf>
    <xf numFmtId="187" fontId="2" fillId="3" borderId="33" xfId="0" applyNumberFormat="1" applyFont="1" applyFill="1" applyBorder="1" applyAlignment="1">
      <alignment vertical="top"/>
    </xf>
    <xf numFmtId="187" fontId="2" fillId="2" borderId="29" xfId="0" applyNumberFormat="1" applyFont="1" applyFill="1" applyBorder="1" applyAlignment="1">
      <alignment vertical="top"/>
    </xf>
    <xf numFmtId="187" fontId="2" fillId="2" borderId="1" xfId="0" applyNumberFormat="1" applyFont="1" applyFill="1" applyBorder="1" applyAlignment="1">
      <alignment horizontal="center" vertical="top"/>
    </xf>
    <xf numFmtId="187" fontId="2" fillId="6" borderId="56" xfId="0" applyNumberFormat="1" applyFont="1" applyFill="1" applyBorder="1" applyAlignment="1">
      <alignment/>
    </xf>
    <xf numFmtId="187" fontId="2" fillId="2" borderId="5" xfId="0" applyNumberFormat="1" applyFont="1" applyFill="1" applyBorder="1" applyAlignment="1">
      <alignment/>
    </xf>
    <xf numFmtId="187" fontId="2" fillId="2" borderId="1" xfId="0" applyNumberFormat="1" applyFont="1" applyFill="1" applyBorder="1" applyAlignment="1">
      <alignment/>
    </xf>
    <xf numFmtId="187" fontId="2" fillId="2" borderId="2" xfId="0" applyNumberFormat="1" applyFont="1" applyFill="1" applyBorder="1" applyAlignment="1">
      <alignment/>
    </xf>
    <xf numFmtId="187" fontId="2" fillId="3" borderId="56" xfId="0" applyNumberFormat="1" applyFont="1" applyFill="1" applyBorder="1" applyAlignment="1">
      <alignment/>
    </xf>
    <xf numFmtId="187" fontId="2" fillId="3" borderId="33" xfId="0" applyNumberFormat="1" applyFont="1" applyFill="1" applyBorder="1" applyAlignment="1">
      <alignment/>
    </xf>
    <xf numFmtId="187" fontId="2" fillId="2" borderId="57" xfId="0" applyNumberFormat="1" applyFont="1" applyFill="1" applyBorder="1" applyAlignment="1">
      <alignment vertical="top"/>
    </xf>
    <xf numFmtId="187" fontId="2" fillId="2" borderId="8" xfId="0" applyNumberFormat="1" applyFont="1" applyFill="1" applyBorder="1" applyAlignment="1">
      <alignment/>
    </xf>
    <xf numFmtId="187" fontId="2" fillId="2" borderId="9" xfId="0" applyNumberFormat="1" applyFont="1" applyFill="1" applyBorder="1" applyAlignment="1">
      <alignment/>
    </xf>
    <xf numFmtId="187" fontId="2" fillId="2" borderId="24" xfId="0" applyNumberFormat="1" applyFont="1" applyFill="1" applyBorder="1" applyAlignment="1">
      <alignment/>
    </xf>
    <xf numFmtId="187" fontId="2" fillId="2" borderId="25" xfId="0" applyNumberFormat="1" applyFont="1" applyFill="1" applyBorder="1" applyAlignment="1">
      <alignment/>
    </xf>
    <xf numFmtId="187" fontId="2" fillId="2" borderId="26" xfId="0" applyNumberFormat="1" applyFont="1" applyFill="1" applyBorder="1" applyAlignment="1">
      <alignment/>
    </xf>
    <xf numFmtId="187" fontId="2" fillId="2" borderId="27" xfId="0" applyNumberFormat="1" applyFont="1" applyFill="1" applyBorder="1" applyAlignment="1">
      <alignment/>
    </xf>
    <xf numFmtId="187" fontId="2" fillId="3" borderId="10" xfId="0" applyNumberFormat="1" applyFont="1" applyFill="1" applyBorder="1" applyAlignment="1">
      <alignment/>
    </xf>
    <xf numFmtId="190" fontId="2" fillId="2" borderId="11" xfId="0" applyNumberFormat="1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180" fontId="2" fillId="2" borderId="6" xfId="0" applyNumberFormat="1" applyFont="1" applyFill="1" applyBorder="1" applyAlignment="1">
      <alignment vertical="top"/>
    </xf>
    <xf numFmtId="190" fontId="2" fillId="2" borderId="6" xfId="0" applyNumberFormat="1" applyFont="1" applyFill="1" applyBorder="1" applyAlignment="1">
      <alignment vertical="top"/>
    </xf>
    <xf numFmtId="0" fontId="2" fillId="2" borderId="5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textRotation="255" wrapText="1"/>
    </xf>
    <xf numFmtId="0" fontId="2" fillId="2" borderId="53" xfId="0" applyFont="1" applyFill="1" applyBorder="1" applyAlignment="1">
      <alignment horizontal="center" textRotation="255" wrapText="1"/>
    </xf>
    <xf numFmtId="0" fontId="2" fillId="2" borderId="40" xfId="0" applyFont="1" applyFill="1" applyBorder="1" applyAlignment="1">
      <alignment horizontal="center" textRotation="255" wrapText="1"/>
    </xf>
    <xf numFmtId="0" fontId="2" fillId="2" borderId="59" xfId="0" applyFont="1" applyFill="1" applyBorder="1" applyAlignment="1">
      <alignment horizontal="center" textRotation="255" shrinkToFit="1"/>
    </xf>
    <xf numFmtId="0" fontId="2" fillId="2" borderId="23" xfId="0" applyFont="1" applyFill="1" applyBorder="1" applyAlignment="1">
      <alignment horizontal="center" textRotation="255" shrinkToFit="1"/>
    </xf>
    <xf numFmtId="0" fontId="2" fillId="2" borderId="20" xfId="0" applyFont="1" applyFill="1" applyBorder="1" applyAlignment="1">
      <alignment horizontal="center" textRotation="255" shrinkToFi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 textRotation="255" wrapText="1"/>
    </xf>
    <xf numFmtId="0" fontId="2" fillId="0" borderId="21" xfId="0" applyFont="1" applyBorder="1" applyAlignment="1">
      <alignment horizontal="center" textRotation="255" wrapText="1"/>
    </xf>
    <xf numFmtId="0" fontId="2" fillId="0" borderId="18" xfId="0" applyFont="1" applyBorder="1" applyAlignment="1">
      <alignment horizontal="center" textRotation="255" wrapText="1"/>
    </xf>
    <xf numFmtId="0" fontId="2" fillId="2" borderId="64" xfId="0" applyFont="1" applyFill="1" applyBorder="1" applyAlignment="1">
      <alignment horizontal="center" textRotation="255" shrinkToFit="1"/>
    </xf>
    <xf numFmtId="0" fontId="2" fillId="2" borderId="51" xfId="0" applyFont="1" applyFill="1" applyBorder="1" applyAlignment="1">
      <alignment horizontal="center" textRotation="255" shrinkToFit="1"/>
    </xf>
    <xf numFmtId="0" fontId="2" fillId="2" borderId="65" xfId="0" applyFont="1" applyFill="1" applyBorder="1" applyAlignment="1">
      <alignment horizontal="center" textRotation="255" shrinkToFit="1"/>
    </xf>
    <xf numFmtId="0" fontId="2" fillId="2" borderId="11" xfId="0" applyFont="1" applyFill="1" applyBorder="1" applyAlignment="1">
      <alignment horizontal="center" textRotation="255" shrinkToFit="1"/>
    </xf>
    <xf numFmtId="0" fontId="2" fillId="0" borderId="59" xfId="0" applyFont="1" applyBorder="1" applyAlignment="1">
      <alignment horizontal="center" textRotation="255" wrapText="1"/>
    </xf>
    <xf numFmtId="0" fontId="2" fillId="0" borderId="23" xfId="0" applyFont="1" applyBorder="1" applyAlignment="1">
      <alignment horizontal="center" textRotation="255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textRotation="255" wrapText="1"/>
    </xf>
    <xf numFmtId="0" fontId="0" fillId="0" borderId="23" xfId="0" applyBorder="1" applyAlignment="1">
      <alignment horizontal="center" textRotation="255" wrapText="1"/>
    </xf>
    <xf numFmtId="0" fontId="0" fillId="0" borderId="20" xfId="0" applyBorder="1" applyAlignment="1">
      <alignment horizontal="center" textRotation="255" wrapText="1"/>
    </xf>
    <xf numFmtId="0" fontId="2" fillId="2" borderId="63" xfId="0" applyFont="1" applyFill="1" applyBorder="1" applyAlignment="1">
      <alignment horizontal="center" textRotation="255" wrapText="1"/>
    </xf>
    <xf numFmtId="0" fontId="2" fillId="2" borderId="21" xfId="0" applyFont="1" applyFill="1" applyBorder="1" applyAlignment="1">
      <alignment horizontal="center" textRotation="255" wrapText="1"/>
    </xf>
    <xf numFmtId="0" fontId="2" fillId="2" borderId="18" xfId="0" applyFont="1" applyFill="1" applyBorder="1" applyAlignment="1">
      <alignment horizontal="center" textRotation="255" wrapText="1"/>
    </xf>
    <xf numFmtId="0" fontId="2" fillId="0" borderId="63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 wrapText="1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2" fillId="2" borderId="63" xfId="0" applyFont="1" applyFill="1" applyBorder="1" applyAlignment="1">
      <alignment horizontal="center" vertical="distributed" textRotation="255"/>
    </xf>
    <xf numFmtId="0" fontId="2" fillId="2" borderId="21" xfId="0" applyFont="1" applyFill="1" applyBorder="1" applyAlignment="1">
      <alignment horizontal="center" vertical="distributed" textRotation="255"/>
    </xf>
    <xf numFmtId="0" fontId="2" fillId="2" borderId="18" xfId="0" applyFont="1" applyFill="1" applyBorder="1" applyAlignment="1">
      <alignment horizontal="center" vertical="distributed" textRotation="255"/>
    </xf>
    <xf numFmtId="0" fontId="2" fillId="2" borderId="59" xfId="0" applyFont="1" applyFill="1" applyBorder="1" applyAlignment="1">
      <alignment horizontal="center" vertical="center" textRotation="255"/>
    </xf>
    <xf numFmtId="0" fontId="2" fillId="2" borderId="23" xfId="0" applyFont="1" applyFill="1" applyBorder="1" applyAlignment="1">
      <alignment horizontal="center" vertical="center" textRotation="255"/>
    </xf>
    <xf numFmtId="0" fontId="2" fillId="2" borderId="20" xfId="0" applyFont="1" applyFill="1" applyBorder="1" applyAlignment="1">
      <alignment horizontal="center" vertical="center" textRotation="255"/>
    </xf>
    <xf numFmtId="0" fontId="2" fillId="0" borderId="39" xfId="0" applyFont="1" applyBorder="1" applyAlignment="1">
      <alignment horizontal="center"/>
    </xf>
    <xf numFmtId="0" fontId="4" fillId="2" borderId="66" xfId="0" applyFont="1" applyFill="1" applyBorder="1" applyAlignment="1">
      <alignment horizontal="center" vertical="center" wrapText="1"/>
    </xf>
    <xf numFmtId="0" fontId="0" fillId="0" borderId="67" xfId="0" applyBorder="1" applyAlignment="1">
      <alignment/>
    </xf>
    <xf numFmtId="0" fontId="0" fillId="0" borderId="48" xfId="0" applyBorder="1" applyAlignment="1">
      <alignment/>
    </xf>
    <xf numFmtId="0" fontId="2" fillId="2" borderId="4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textRotation="255"/>
    </xf>
    <xf numFmtId="0" fontId="2" fillId="2" borderId="40" xfId="0" applyFont="1" applyFill="1" applyBorder="1" applyAlignment="1">
      <alignment vertical="center" textRotation="255"/>
    </xf>
    <xf numFmtId="0" fontId="2" fillId="2" borderId="2" xfId="0" applyFont="1" applyFill="1" applyBorder="1" applyAlignment="1">
      <alignment horizontal="center" vertical="center" textRotation="255" wrapText="1"/>
    </xf>
    <xf numFmtId="0" fontId="0" fillId="0" borderId="40" xfId="0" applyBorder="1" applyAlignment="1">
      <alignment horizontal="center" vertical="center" textRotation="255"/>
    </xf>
    <xf numFmtId="0" fontId="2" fillId="0" borderId="2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53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63" xfId="0" applyFont="1" applyBorder="1" applyAlignment="1">
      <alignment horizontal="center" textRotation="255"/>
    </xf>
    <xf numFmtId="0" fontId="2" fillId="0" borderId="21" xfId="0" applyFont="1" applyBorder="1" applyAlignment="1">
      <alignment horizontal="center" textRotation="255"/>
    </xf>
    <xf numFmtId="0" fontId="2" fillId="0" borderId="18" xfId="0" applyFont="1" applyBorder="1" applyAlignment="1">
      <alignment horizontal="center" textRotation="255"/>
    </xf>
    <xf numFmtId="0" fontId="2" fillId="0" borderId="23" xfId="0" applyFont="1" applyBorder="1" applyAlignment="1">
      <alignment horizontal="center" textRotation="255"/>
    </xf>
    <xf numFmtId="0" fontId="2" fillId="0" borderId="20" xfId="0" applyFont="1" applyBorder="1" applyAlignment="1">
      <alignment horizontal="center" textRotation="255"/>
    </xf>
    <xf numFmtId="0" fontId="2" fillId="2" borderId="60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40" xfId="0" applyFont="1" applyFill="1" applyBorder="1" applyAlignment="1">
      <alignment horizontal="center" vertical="center" textRotation="255"/>
    </xf>
    <xf numFmtId="0" fontId="2" fillId="0" borderId="7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4" fillId="0" borderId="7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4" fillId="2" borderId="60" xfId="0" applyFont="1" applyFill="1" applyBorder="1" applyAlignment="1">
      <alignment vertical="center" wrapText="1"/>
    </xf>
    <xf numFmtId="0" fontId="4" fillId="2" borderId="61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vertical="center" wrapText="1"/>
    </xf>
    <xf numFmtId="0" fontId="4" fillId="2" borderId="6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 textRotation="255"/>
    </xf>
    <xf numFmtId="0" fontId="4" fillId="2" borderId="19" xfId="0" applyFont="1" applyFill="1" applyBorder="1" applyAlignment="1">
      <alignment vertical="center" textRotation="255"/>
    </xf>
    <xf numFmtId="0" fontId="4" fillId="2" borderId="11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68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/>
    </xf>
    <xf numFmtId="0" fontId="4" fillId="2" borderId="69" xfId="0" applyFont="1" applyFill="1" applyBorder="1" applyAlignment="1">
      <alignment vertical="center" textRotation="255"/>
    </xf>
    <xf numFmtId="0" fontId="4" fillId="2" borderId="41" xfId="0" applyFont="1" applyFill="1" applyBorder="1" applyAlignment="1">
      <alignment vertical="center" textRotation="255"/>
    </xf>
    <xf numFmtId="0" fontId="4" fillId="2" borderId="12" xfId="0" applyFont="1" applyFill="1" applyBorder="1" applyAlignment="1">
      <alignment vertical="center" textRotation="255" wrapText="1"/>
    </xf>
    <xf numFmtId="0" fontId="4" fillId="2" borderId="19" xfId="0" applyFont="1" applyFill="1" applyBorder="1" applyAlignment="1">
      <alignment vertical="center" textRotation="255" wrapText="1"/>
    </xf>
    <xf numFmtId="0" fontId="2" fillId="2" borderId="63" xfId="0" applyFont="1" applyFill="1" applyBorder="1" applyAlignment="1">
      <alignment horizontal="center" vertical="center" textRotation="255"/>
    </xf>
    <xf numFmtId="0" fontId="2" fillId="2" borderId="21" xfId="0" applyFont="1" applyFill="1" applyBorder="1" applyAlignment="1">
      <alignment horizontal="center" vertical="center" textRotation="255"/>
    </xf>
    <xf numFmtId="0" fontId="2" fillId="2" borderId="18" xfId="0" applyFont="1" applyFill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top" textRotation="255" wrapText="1"/>
    </xf>
    <xf numFmtId="0" fontId="2" fillId="0" borderId="23" xfId="0" applyFont="1" applyBorder="1" applyAlignment="1">
      <alignment horizontal="center" vertical="top" textRotation="255"/>
    </xf>
    <xf numFmtId="0" fontId="2" fillId="0" borderId="20" xfId="0" applyFont="1" applyBorder="1" applyAlignment="1">
      <alignment horizontal="center" vertical="top" textRotation="255"/>
    </xf>
    <xf numFmtId="0" fontId="4" fillId="2" borderId="4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40" xfId="0" applyFont="1" applyFill="1" applyBorder="1" applyAlignment="1">
      <alignment horizontal="center" vertical="center" textRotation="255"/>
    </xf>
    <xf numFmtId="58" fontId="9" fillId="0" borderId="70" xfId="0" applyNumberFormat="1" applyFont="1" applyBorder="1" applyAlignment="1">
      <alignment horizontal="center" vertical="center"/>
    </xf>
    <xf numFmtId="58" fontId="9" fillId="0" borderId="71" xfId="0" applyNumberFormat="1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58" fontId="9" fillId="0" borderId="72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vertical="top" wrapText="1"/>
    </xf>
    <xf numFmtId="0" fontId="4" fillId="2" borderId="18" xfId="0" applyFont="1" applyFill="1" applyBorder="1" applyAlignment="1">
      <alignment horizontal="left" vertical="top" wrapText="1"/>
    </xf>
    <xf numFmtId="0" fontId="2" fillId="2" borderId="51" xfId="0" applyFont="1" applyFill="1" applyBorder="1" applyAlignment="1">
      <alignment horizontal="left" vertical="top"/>
    </xf>
    <xf numFmtId="0" fontId="2" fillId="2" borderId="29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68" xfId="0" applyFont="1" applyFill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/>
    </xf>
    <xf numFmtId="0" fontId="2" fillId="0" borderId="54" xfId="0" applyFont="1" applyBorder="1" applyAlignment="1">
      <alignment horizontal="left" vertical="top" wrapText="1"/>
    </xf>
    <xf numFmtId="0" fontId="2" fillId="2" borderId="57" xfId="0" applyFont="1" applyFill="1" applyBorder="1" applyAlignment="1">
      <alignment vertical="top"/>
    </xf>
    <xf numFmtId="0" fontId="2" fillId="2" borderId="69" xfId="0" applyFont="1" applyFill="1" applyBorder="1" applyAlignment="1">
      <alignment vertical="top"/>
    </xf>
    <xf numFmtId="0" fontId="2" fillId="2" borderId="44" xfId="0" applyFont="1" applyFill="1" applyBorder="1" applyAlignment="1">
      <alignment vertical="top"/>
    </xf>
    <xf numFmtId="0" fontId="2" fillId="2" borderId="73" xfId="0" applyFont="1" applyFill="1" applyBorder="1" applyAlignment="1">
      <alignment vertical="top"/>
    </xf>
    <xf numFmtId="0" fontId="4" fillId="2" borderId="12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/>
    </xf>
    <xf numFmtId="179" fontId="2" fillId="3" borderId="17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75390625" style="2" customWidth="1"/>
    <col min="5" max="5" width="15.25390625" style="2" customWidth="1"/>
    <col min="6" max="9" width="4.625" style="2" customWidth="1"/>
    <col min="10" max="10" width="30.875" style="2" customWidth="1"/>
    <col min="11" max="12" width="8.50390625" style="2" customWidth="1"/>
    <col min="13" max="13" width="4.625" style="2" customWidth="1"/>
    <col min="14" max="14" width="27.625" style="2" customWidth="1"/>
    <col min="15" max="15" width="13.625" style="2" customWidth="1"/>
    <col min="16" max="16" width="4.625" style="2" customWidth="1"/>
    <col min="23" max="16384" width="9.00390625" style="2" customWidth="1"/>
  </cols>
  <sheetData>
    <row r="1" ht="16.5" customHeight="1">
      <c r="A1" s="2" t="s">
        <v>21</v>
      </c>
    </row>
    <row r="2" ht="22.5" customHeight="1">
      <c r="A2" s="44" t="s">
        <v>25</v>
      </c>
    </row>
    <row r="3" ht="9.75" customHeight="1" thickBot="1"/>
    <row r="4" spans="1:16" s="1" customFormat="1" ht="32.25" customHeight="1">
      <c r="A4" s="310" t="s">
        <v>38</v>
      </c>
      <c r="B4" s="317" t="s">
        <v>190</v>
      </c>
      <c r="C4" s="313" t="s">
        <v>39</v>
      </c>
      <c r="D4" s="315" t="s">
        <v>24</v>
      </c>
      <c r="E4" s="319" t="s">
        <v>5</v>
      </c>
      <c r="F4" s="299" t="s">
        <v>36</v>
      </c>
      <c r="G4" s="322" t="s">
        <v>37</v>
      </c>
      <c r="H4" s="325" t="s">
        <v>191</v>
      </c>
      <c r="I4" s="302" t="s">
        <v>4</v>
      </c>
      <c r="J4" s="305" t="s">
        <v>28</v>
      </c>
      <c r="K4" s="306"/>
      <c r="L4" s="306"/>
      <c r="M4" s="307"/>
      <c r="N4" s="305" t="s">
        <v>53</v>
      </c>
      <c r="O4" s="306"/>
      <c r="P4" s="307"/>
    </row>
    <row r="5" spans="1:16" s="92" customFormat="1" ht="22.5" customHeight="1">
      <c r="A5" s="311"/>
      <c r="B5" s="318"/>
      <c r="C5" s="314"/>
      <c r="D5" s="316"/>
      <c r="E5" s="320"/>
      <c r="F5" s="300"/>
      <c r="G5" s="323"/>
      <c r="H5" s="326"/>
      <c r="I5" s="303"/>
      <c r="J5" s="296" t="s">
        <v>14</v>
      </c>
      <c r="K5" s="297"/>
      <c r="L5" s="298"/>
      <c r="M5" s="91" t="s">
        <v>15</v>
      </c>
      <c r="N5" s="296" t="s">
        <v>16</v>
      </c>
      <c r="O5" s="298"/>
      <c r="P5" s="91" t="s">
        <v>15</v>
      </c>
    </row>
    <row r="6" spans="1:16" s="1" customFormat="1" ht="44.25" customHeight="1">
      <c r="A6" s="312"/>
      <c r="B6" s="211"/>
      <c r="C6" s="314"/>
      <c r="D6" s="316"/>
      <c r="E6" s="321"/>
      <c r="F6" s="301"/>
      <c r="G6" s="324"/>
      <c r="H6" s="327"/>
      <c r="I6" s="304"/>
      <c r="J6" s="132" t="s">
        <v>215</v>
      </c>
      <c r="K6" s="93" t="s">
        <v>7</v>
      </c>
      <c r="L6" s="93" t="s">
        <v>8</v>
      </c>
      <c r="M6" s="94" t="s">
        <v>192</v>
      </c>
      <c r="N6" s="95" t="s">
        <v>34</v>
      </c>
      <c r="O6" s="96" t="s">
        <v>35</v>
      </c>
      <c r="P6" s="94" t="s">
        <v>192</v>
      </c>
    </row>
    <row r="7" spans="1:16" s="146" customFormat="1" ht="57" customHeight="1">
      <c r="A7" s="192">
        <v>26</v>
      </c>
      <c r="B7" s="193">
        <v>202</v>
      </c>
      <c r="C7" s="186" t="s">
        <v>56</v>
      </c>
      <c r="D7" s="187" t="s">
        <v>212</v>
      </c>
      <c r="E7" s="212" t="s">
        <v>68</v>
      </c>
      <c r="F7" s="140">
        <v>1</v>
      </c>
      <c r="G7" s="141">
        <v>1</v>
      </c>
      <c r="H7" s="139">
        <v>1</v>
      </c>
      <c r="I7" s="142">
        <v>1</v>
      </c>
      <c r="J7" s="188" t="s">
        <v>213</v>
      </c>
      <c r="K7" s="189">
        <v>37981</v>
      </c>
      <c r="L7" s="189">
        <v>37981</v>
      </c>
      <c r="M7" s="143"/>
      <c r="N7" s="190" t="s">
        <v>234</v>
      </c>
      <c r="O7" s="144" t="s">
        <v>214</v>
      </c>
      <c r="P7" s="145"/>
    </row>
    <row r="8" spans="1:16" ht="22.5">
      <c r="A8" s="147">
        <v>26</v>
      </c>
      <c r="B8" s="148">
        <v>201</v>
      </c>
      <c r="C8" s="149" t="s">
        <v>56</v>
      </c>
      <c r="D8" s="150" t="s">
        <v>57</v>
      </c>
      <c r="E8" s="151" t="s">
        <v>58</v>
      </c>
      <c r="F8" s="138">
        <v>1</v>
      </c>
      <c r="G8" s="152">
        <v>1</v>
      </c>
      <c r="H8" s="153">
        <v>1</v>
      </c>
      <c r="I8" s="152">
        <v>1</v>
      </c>
      <c r="J8" s="154" t="s">
        <v>59</v>
      </c>
      <c r="K8" s="155">
        <v>38987</v>
      </c>
      <c r="L8" s="155">
        <v>38991</v>
      </c>
      <c r="M8" s="156"/>
      <c r="N8" s="157" t="s">
        <v>224</v>
      </c>
      <c r="O8" s="158" t="s">
        <v>60</v>
      </c>
      <c r="P8" s="159"/>
    </row>
    <row r="9" spans="1:16" ht="28.5" customHeight="1">
      <c r="A9" s="147">
        <v>26</v>
      </c>
      <c r="B9" s="148">
        <v>202</v>
      </c>
      <c r="C9" s="149" t="s">
        <v>56</v>
      </c>
      <c r="D9" s="150" t="s">
        <v>61</v>
      </c>
      <c r="E9" s="151" t="s">
        <v>125</v>
      </c>
      <c r="F9" s="138">
        <v>1</v>
      </c>
      <c r="G9" s="152">
        <v>1</v>
      </c>
      <c r="H9" s="153">
        <v>1</v>
      </c>
      <c r="I9" s="152">
        <v>1</v>
      </c>
      <c r="J9" s="154"/>
      <c r="K9" s="160"/>
      <c r="L9" s="160"/>
      <c r="M9" s="156">
        <v>0</v>
      </c>
      <c r="N9" s="157" t="s">
        <v>225</v>
      </c>
      <c r="O9" s="161" t="s">
        <v>62</v>
      </c>
      <c r="P9" s="162"/>
    </row>
    <row r="10" spans="1:16" ht="22.5">
      <c r="A10" s="147">
        <v>26</v>
      </c>
      <c r="B10" s="148">
        <v>203</v>
      </c>
      <c r="C10" s="149" t="s">
        <v>56</v>
      </c>
      <c r="D10" s="150" t="s">
        <v>63</v>
      </c>
      <c r="E10" s="151" t="s">
        <v>64</v>
      </c>
      <c r="F10" s="138">
        <v>1</v>
      </c>
      <c r="G10" s="152">
        <v>1</v>
      </c>
      <c r="H10" s="153">
        <v>1</v>
      </c>
      <c r="I10" s="152">
        <v>1</v>
      </c>
      <c r="J10" s="154" t="s">
        <v>65</v>
      </c>
      <c r="K10" s="155">
        <v>38806</v>
      </c>
      <c r="L10" s="155">
        <v>38808</v>
      </c>
      <c r="M10" s="156"/>
      <c r="N10" s="157" t="s">
        <v>226</v>
      </c>
      <c r="O10" s="158" t="s">
        <v>66</v>
      </c>
      <c r="P10" s="159"/>
    </row>
    <row r="11" spans="1:16" ht="22.5">
      <c r="A11" s="147">
        <v>26</v>
      </c>
      <c r="B11" s="148">
        <v>204</v>
      </c>
      <c r="C11" s="149" t="s">
        <v>56</v>
      </c>
      <c r="D11" s="163" t="s">
        <v>67</v>
      </c>
      <c r="E11" s="151" t="s">
        <v>68</v>
      </c>
      <c r="F11" s="138">
        <v>1</v>
      </c>
      <c r="G11" s="152">
        <v>1</v>
      </c>
      <c r="H11" s="153">
        <v>1</v>
      </c>
      <c r="I11" s="152">
        <v>1</v>
      </c>
      <c r="J11" s="157" t="s">
        <v>69</v>
      </c>
      <c r="K11" s="164">
        <v>38268</v>
      </c>
      <c r="L11" s="164">
        <v>38328</v>
      </c>
      <c r="M11" s="152"/>
      <c r="N11" s="157" t="s">
        <v>227</v>
      </c>
      <c r="O11" s="138" t="s">
        <v>70</v>
      </c>
      <c r="P11" s="165"/>
    </row>
    <row r="12" spans="1:16" ht="22.5">
      <c r="A12" s="147">
        <v>26</v>
      </c>
      <c r="B12" s="148">
        <v>205</v>
      </c>
      <c r="C12" s="149" t="s">
        <v>56</v>
      </c>
      <c r="D12" s="150" t="s">
        <v>71</v>
      </c>
      <c r="E12" s="151" t="s">
        <v>72</v>
      </c>
      <c r="F12" s="138">
        <v>1</v>
      </c>
      <c r="G12" s="152">
        <v>2</v>
      </c>
      <c r="H12" s="153">
        <v>1</v>
      </c>
      <c r="I12" s="152">
        <v>0</v>
      </c>
      <c r="J12" s="154"/>
      <c r="K12" s="160"/>
      <c r="L12" s="160"/>
      <c r="M12" s="156">
        <v>0</v>
      </c>
      <c r="N12" s="157" t="s">
        <v>228</v>
      </c>
      <c r="O12" s="158" t="s">
        <v>73</v>
      </c>
      <c r="P12" s="152"/>
    </row>
    <row r="13" spans="1:16" ht="22.5">
      <c r="A13" s="147">
        <v>26</v>
      </c>
      <c r="B13" s="148">
        <v>206</v>
      </c>
      <c r="C13" s="149" t="s">
        <v>56</v>
      </c>
      <c r="D13" s="163" t="s">
        <v>74</v>
      </c>
      <c r="E13" s="151" t="s">
        <v>75</v>
      </c>
      <c r="F13" s="138">
        <v>1</v>
      </c>
      <c r="G13" s="152">
        <v>1</v>
      </c>
      <c r="H13" s="153">
        <v>1</v>
      </c>
      <c r="I13" s="152">
        <v>1</v>
      </c>
      <c r="J13" s="166" t="s">
        <v>76</v>
      </c>
      <c r="K13" s="155">
        <v>37615</v>
      </c>
      <c r="L13" s="155">
        <v>37712</v>
      </c>
      <c r="M13" s="156"/>
      <c r="N13" s="157" t="s">
        <v>229</v>
      </c>
      <c r="O13" s="158" t="s">
        <v>77</v>
      </c>
      <c r="P13" s="152"/>
    </row>
    <row r="14" spans="1:16" ht="25.5" customHeight="1">
      <c r="A14" s="147">
        <v>26</v>
      </c>
      <c r="B14" s="148">
        <v>207</v>
      </c>
      <c r="C14" s="149" t="s">
        <v>56</v>
      </c>
      <c r="D14" s="163" t="s">
        <v>78</v>
      </c>
      <c r="E14" s="151" t="s">
        <v>126</v>
      </c>
      <c r="F14" s="138">
        <v>1</v>
      </c>
      <c r="G14" s="152">
        <v>1</v>
      </c>
      <c r="H14" s="153">
        <v>1</v>
      </c>
      <c r="I14" s="152">
        <v>1</v>
      </c>
      <c r="J14" s="167" t="s">
        <v>79</v>
      </c>
      <c r="K14" s="164">
        <v>38534</v>
      </c>
      <c r="L14" s="164">
        <v>38534</v>
      </c>
      <c r="M14" s="152"/>
      <c r="N14" s="157" t="s">
        <v>230</v>
      </c>
      <c r="O14" s="138" t="s">
        <v>80</v>
      </c>
      <c r="P14" s="165"/>
    </row>
    <row r="15" spans="1:16" ht="13.5">
      <c r="A15" s="147">
        <v>26</v>
      </c>
      <c r="B15" s="148">
        <v>208</v>
      </c>
      <c r="C15" s="149" t="s">
        <v>56</v>
      </c>
      <c r="D15" s="163" t="s">
        <v>81</v>
      </c>
      <c r="E15" s="151" t="s">
        <v>90</v>
      </c>
      <c r="F15" s="138">
        <v>1</v>
      </c>
      <c r="G15" s="152">
        <v>2</v>
      </c>
      <c r="H15" s="153">
        <v>1</v>
      </c>
      <c r="I15" s="152">
        <v>1</v>
      </c>
      <c r="J15" s="157" t="s">
        <v>82</v>
      </c>
      <c r="K15" s="164">
        <v>38803</v>
      </c>
      <c r="L15" s="164">
        <v>38808</v>
      </c>
      <c r="M15" s="168"/>
      <c r="N15" s="157" t="s">
        <v>83</v>
      </c>
      <c r="O15" s="138" t="s">
        <v>66</v>
      </c>
      <c r="P15" s="165"/>
    </row>
    <row r="16" spans="1:16" ht="22.5">
      <c r="A16" s="147">
        <v>26</v>
      </c>
      <c r="B16" s="148">
        <v>209</v>
      </c>
      <c r="C16" s="149" t="s">
        <v>56</v>
      </c>
      <c r="D16" s="163" t="s">
        <v>84</v>
      </c>
      <c r="E16" s="151" t="s">
        <v>127</v>
      </c>
      <c r="F16" s="138">
        <v>1</v>
      </c>
      <c r="G16" s="152">
        <v>2</v>
      </c>
      <c r="H16" s="153">
        <v>1</v>
      </c>
      <c r="I16" s="152">
        <v>1</v>
      </c>
      <c r="J16" s="157"/>
      <c r="K16" s="164"/>
      <c r="L16" s="164"/>
      <c r="M16" s="168">
        <v>2</v>
      </c>
      <c r="N16" s="157" t="s">
        <v>223</v>
      </c>
      <c r="O16" s="138" t="s">
        <v>85</v>
      </c>
      <c r="P16" s="165"/>
    </row>
    <row r="17" spans="1:16" ht="13.5">
      <c r="A17" s="147">
        <v>26</v>
      </c>
      <c r="B17" s="148">
        <v>210</v>
      </c>
      <c r="C17" s="149" t="s">
        <v>56</v>
      </c>
      <c r="D17" s="163" t="s">
        <v>86</v>
      </c>
      <c r="E17" s="151" t="s">
        <v>87</v>
      </c>
      <c r="F17" s="138">
        <v>1</v>
      </c>
      <c r="G17" s="152">
        <v>1</v>
      </c>
      <c r="H17" s="153">
        <v>1</v>
      </c>
      <c r="I17" s="152">
        <v>0</v>
      </c>
      <c r="J17" s="157"/>
      <c r="K17" s="169"/>
      <c r="L17" s="169"/>
      <c r="M17" s="152">
        <v>1</v>
      </c>
      <c r="N17" s="157" t="s">
        <v>88</v>
      </c>
      <c r="O17" s="158" t="s">
        <v>66</v>
      </c>
      <c r="P17" s="165"/>
    </row>
    <row r="18" spans="1:16" ht="22.5">
      <c r="A18" s="147">
        <v>26</v>
      </c>
      <c r="B18" s="148">
        <v>211</v>
      </c>
      <c r="C18" s="149" t="s">
        <v>56</v>
      </c>
      <c r="D18" s="163" t="s">
        <v>89</v>
      </c>
      <c r="E18" s="151" t="s">
        <v>90</v>
      </c>
      <c r="F18" s="138">
        <v>1</v>
      </c>
      <c r="G18" s="152">
        <v>1</v>
      </c>
      <c r="H18" s="153">
        <v>1</v>
      </c>
      <c r="I18" s="152">
        <v>1</v>
      </c>
      <c r="J18" s="157"/>
      <c r="K18" s="169"/>
      <c r="L18" s="169"/>
      <c r="M18" s="152">
        <v>2</v>
      </c>
      <c r="N18" s="157" t="s">
        <v>222</v>
      </c>
      <c r="O18" s="158" t="s">
        <v>91</v>
      </c>
      <c r="P18" s="165"/>
    </row>
    <row r="19" spans="1:16" ht="22.5">
      <c r="A19" s="147">
        <v>26</v>
      </c>
      <c r="B19" s="148">
        <v>212</v>
      </c>
      <c r="C19" s="149" t="s">
        <v>56</v>
      </c>
      <c r="D19" s="150" t="s">
        <v>92</v>
      </c>
      <c r="E19" s="151" t="s">
        <v>93</v>
      </c>
      <c r="F19" s="138">
        <v>1</v>
      </c>
      <c r="G19" s="152">
        <v>2</v>
      </c>
      <c r="H19" s="153">
        <v>1</v>
      </c>
      <c r="I19" s="152">
        <v>1</v>
      </c>
      <c r="J19" s="154"/>
      <c r="K19" s="160"/>
      <c r="L19" s="160"/>
      <c r="M19" s="156">
        <v>2</v>
      </c>
      <c r="N19" s="167" t="s">
        <v>231</v>
      </c>
      <c r="O19" s="158" t="s">
        <v>94</v>
      </c>
      <c r="P19" s="152"/>
    </row>
    <row r="20" spans="1:16" ht="13.5">
      <c r="A20" s="147">
        <v>26</v>
      </c>
      <c r="B20" s="148">
        <v>213</v>
      </c>
      <c r="C20" s="149" t="s">
        <v>56</v>
      </c>
      <c r="D20" s="150" t="s">
        <v>95</v>
      </c>
      <c r="E20" s="151" t="s">
        <v>128</v>
      </c>
      <c r="F20" s="138">
        <v>1</v>
      </c>
      <c r="G20" s="152">
        <v>2</v>
      </c>
      <c r="H20" s="153">
        <v>0</v>
      </c>
      <c r="I20" s="152">
        <v>0</v>
      </c>
      <c r="J20" s="154"/>
      <c r="K20" s="160"/>
      <c r="L20" s="160"/>
      <c r="M20" s="156">
        <v>3</v>
      </c>
      <c r="N20" s="170"/>
      <c r="O20" s="171"/>
      <c r="P20" s="152">
        <v>1</v>
      </c>
    </row>
    <row r="21" spans="1:16" ht="22.5">
      <c r="A21" s="147">
        <v>26</v>
      </c>
      <c r="B21" s="148">
        <v>214</v>
      </c>
      <c r="C21" s="149" t="s">
        <v>56</v>
      </c>
      <c r="D21" s="150" t="s">
        <v>97</v>
      </c>
      <c r="E21" s="151" t="s">
        <v>98</v>
      </c>
      <c r="F21" s="138">
        <v>1</v>
      </c>
      <c r="G21" s="152">
        <v>2</v>
      </c>
      <c r="H21" s="153">
        <v>1</v>
      </c>
      <c r="I21" s="152">
        <v>1</v>
      </c>
      <c r="J21" s="154" t="s">
        <v>99</v>
      </c>
      <c r="K21" s="155">
        <v>39153</v>
      </c>
      <c r="L21" s="155">
        <v>39153</v>
      </c>
      <c r="M21" s="172"/>
      <c r="N21" s="157" t="s">
        <v>221</v>
      </c>
      <c r="O21" s="171" t="s">
        <v>129</v>
      </c>
      <c r="P21" s="152"/>
    </row>
    <row r="22" spans="1:16" ht="22.5">
      <c r="A22" s="147">
        <v>26</v>
      </c>
      <c r="B22" s="148">
        <v>303</v>
      </c>
      <c r="C22" s="149" t="s">
        <v>56</v>
      </c>
      <c r="D22" s="163" t="s">
        <v>100</v>
      </c>
      <c r="E22" s="151" t="s">
        <v>101</v>
      </c>
      <c r="F22" s="138">
        <v>2</v>
      </c>
      <c r="G22" s="152">
        <v>2</v>
      </c>
      <c r="H22" s="153">
        <v>1</v>
      </c>
      <c r="I22" s="152">
        <v>1</v>
      </c>
      <c r="J22" s="173"/>
      <c r="K22" s="169"/>
      <c r="L22" s="174"/>
      <c r="M22" s="152">
        <v>0</v>
      </c>
      <c r="N22" s="175" t="s">
        <v>232</v>
      </c>
      <c r="O22" s="171" t="s">
        <v>102</v>
      </c>
      <c r="P22" s="165"/>
    </row>
    <row r="23" spans="1:16" ht="13.5">
      <c r="A23" s="147">
        <v>26</v>
      </c>
      <c r="B23" s="148">
        <v>322</v>
      </c>
      <c r="C23" s="149" t="s">
        <v>56</v>
      </c>
      <c r="D23" s="163" t="s">
        <v>103</v>
      </c>
      <c r="E23" s="176" t="s">
        <v>104</v>
      </c>
      <c r="F23" s="138">
        <v>2</v>
      </c>
      <c r="G23" s="152">
        <v>2</v>
      </c>
      <c r="H23" s="153">
        <v>1</v>
      </c>
      <c r="I23" s="152">
        <v>1</v>
      </c>
      <c r="J23" s="173"/>
      <c r="K23" s="174"/>
      <c r="L23" s="174"/>
      <c r="M23" s="152">
        <v>0</v>
      </c>
      <c r="N23" s="157" t="s">
        <v>105</v>
      </c>
      <c r="O23" s="158" t="s">
        <v>106</v>
      </c>
      <c r="P23" s="177"/>
    </row>
    <row r="24" spans="1:16" ht="13.5">
      <c r="A24" s="147">
        <v>26</v>
      </c>
      <c r="B24" s="148">
        <v>343</v>
      </c>
      <c r="C24" s="149" t="s">
        <v>56</v>
      </c>
      <c r="D24" s="163" t="s">
        <v>107</v>
      </c>
      <c r="E24" s="151" t="s">
        <v>104</v>
      </c>
      <c r="F24" s="138">
        <v>2</v>
      </c>
      <c r="G24" s="152">
        <v>2</v>
      </c>
      <c r="H24" s="153">
        <v>0</v>
      </c>
      <c r="I24" s="152">
        <v>0</v>
      </c>
      <c r="J24" s="173"/>
      <c r="K24" s="174"/>
      <c r="L24" s="174"/>
      <c r="M24" s="152">
        <v>0</v>
      </c>
      <c r="N24" s="170"/>
      <c r="O24" s="158"/>
      <c r="P24" s="152">
        <v>0</v>
      </c>
    </row>
    <row r="25" spans="1:16" ht="13.5">
      <c r="A25" s="147">
        <v>26</v>
      </c>
      <c r="B25" s="178">
        <v>344</v>
      </c>
      <c r="C25" s="149" t="s">
        <v>56</v>
      </c>
      <c r="D25" s="163" t="s">
        <v>108</v>
      </c>
      <c r="E25" s="176" t="s">
        <v>109</v>
      </c>
      <c r="F25" s="138">
        <v>1</v>
      </c>
      <c r="G25" s="152">
        <v>2</v>
      </c>
      <c r="H25" s="153">
        <v>0</v>
      </c>
      <c r="I25" s="152">
        <v>0</v>
      </c>
      <c r="J25" s="173"/>
      <c r="K25" s="174"/>
      <c r="L25" s="174"/>
      <c r="M25" s="152">
        <v>0</v>
      </c>
      <c r="N25" s="157" t="s">
        <v>189</v>
      </c>
      <c r="O25" s="158" t="s">
        <v>110</v>
      </c>
      <c r="P25" s="152"/>
    </row>
    <row r="26" spans="1:16" ht="13.5">
      <c r="A26" s="147">
        <v>26</v>
      </c>
      <c r="B26" s="178">
        <v>364</v>
      </c>
      <c r="C26" s="149" t="s">
        <v>56</v>
      </c>
      <c r="D26" s="163" t="s">
        <v>111</v>
      </c>
      <c r="E26" s="151" t="s">
        <v>112</v>
      </c>
      <c r="F26" s="138">
        <v>1</v>
      </c>
      <c r="G26" s="152">
        <v>2</v>
      </c>
      <c r="H26" s="153">
        <v>0</v>
      </c>
      <c r="I26" s="152">
        <v>0</v>
      </c>
      <c r="J26" s="173"/>
      <c r="K26" s="174"/>
      <c r="L26" s="174"/>
      <c r="M26" s="152">
        <v>0</v>
      </c>
      <c r="N26" s="170"/>
      <c r="O26" s="158"/>
      <c r="P26" s="152">
        <v>0</v>
      </c>
    </row>
    <row r="27" spans="1:16" ht="13.5">
      <c r="A27" s="147">
        <v>26</v>
      </c>
      <c r="B27" s="178">
        <v>365</v>
      </c>
      <c r="C27" s="149" t="s">
        <v>56</v>
      </c>
      <c r="D27" s="163" t="s">
        <v>113</v>
      </c>
      <c r="E27" s="151" t="s">
        <v>114</v>
      </c>
      <c r="F27" s="138">
        <v>1</v>
      </c>
      <c r="G27" s="152">
        <v>2</v>
      </c>
      <c r="H27" s="153">
        <v>0</v>
      </c>
      <c r="I27" s="152">
        <v>0</v>
      </c>
      <c r="J27" s="173"/>
      <c r="K27" s="174"/>
      <c r="L27" s="174"/>
      <c r="M27" s="152">
        <v>0</v>
      </c>
      <c r="N27" s="170"/>
      <c r="O27" s="158"/>
      <c r="P27" s="152">
        <v>0</v>
      </c>
    </row>
    <row r="28" spans="1:16" ht="13.5">
      <c r="A28" s="147">
        <v>26</v>
      </c>
      <c r="B28" s="148">
        <v>366</v>
      </c>
      <c r="C28" s="149" t="s">
        <v>56</v>
      </c>
      <c r="D28" s="163" t="s">
        <v>115</v>
      </c>
      <c r="E28" s="151" t="s">
        <v>75</v>
      </c>
      <c r="F28" s="138">
        <v>1</v>
      </c>
      <c r="G28" s="152">
        <v>1</v>
      </c>
      <c r="H28" s="153">
        <v>1</v>
      </c>
      <c r="I28" s="152">
        <v>1</v>
      </c>
      <c r="J28" s="173"/>
      <c r="K28" s="174"/>
      <c r="L28" s="174"/>
      <c r="M28" s="152">
        <v>0</v>
      </c>
      <c r="N28" s="157" t="s">
        <v>116</v>
      </c>
      <c r="O28" s="158" t="s">
        <v>117</v>
      </c>
      <c r="P28" s="152"/>
    </row>
    <row r="29" spans="1:16" ht="13.5">
      <c r="A29" s="147">
        <v>26</v>
      </c>
      <c r="B29" s="148">
        <v>367</v>
      </c>
      <c r="C29" s="149" t="s">
        <v>56</v>
      </c>
      <c r="D29" s="163" t="s">
        <v>118</v>
      </c>
      <c r="E29" s="151" t="s">
        <v>119</v>
      </c>
      <c r="F29" s="138">
        <v>1</v>
      </c>
      <c r="G29" s="152">
        <v>2</v>
      </c>
      <c r="H29" s="153">
        <v>0</v>
      </c>
      <c r="I29" s="152">
        <v>0</v>
      </c>
      <c r="J29" s="173"/>
      <c r="K29" s="174"/>
      <c r="L29" s="174"/>
      <c r="M29" s="152">
        <v>0</v>
      </c>
      <c r="N29" s="170"/>
      <c r="O29" s="158"/>
      <c r="P29" s="152">
        <v>0</v>
      </c>
    </row>
    <row r="30" spans="1:16" ht="13.5">
      <c r="A30" s="147">
        <v>26</v>
      </c>
      <c r="B30" s="148">
        <v>407</v>
      </c>
      <c r="C30" s="149" t="s">
        <v>56</v>
      </c>
      <c r="D30" s="150" t="s">
        <v>120</v>
      </c>
      <c r="E30" s="151" t="s">
        <v>96</v>
      </c>
      <c r="F30" s="138">
        <v>1</v>
      </c>
      <c r="G30" s="152">
        <v>2</v>
      </c>
      <c r="H30" s="153">
        <v>1</v>
      </c>
      <c r="I30" s="152">
        <v>1</v>
      </c>
      <c r="J30" s="173"/>
      <c r="K30" s="174"/>
      <c r="L30" s="174"/>
      <c r="M30" s="152">
        <v>0</v>
      </c>
      <c r="N30" s="167" t="s">
        <v>130</v>
      </c>
      <c r="O30" s="161" t="s">
        <v>131</v>
      </c>
      <c r="P30" s="152"/>
    </row>
    <row r="31" spans="1:16" ht="13.5">
      <c r="A31" s="147">
        <v>26</v>
      </c>
      <c r="B31" s="178">
        <v>463</v>
      </c>
      <c r="C31" s="149" t="s">
        <v>56</v>
      </c>
      <c r="D31" s="150" t="s">
        <v>121</v>
      </c>
      <c r="E31" s="176" t="s">
        <v>122</v>
      </c>
      <c r="F31" s="138">
        <v>1</v>
      </c>
      <c r="G31" s="152">
        <v>2</v>
      </c>
      <c r="H31" s="153">
        <v>0</v>
      </c>
      <c r="I31" s="152">
        <v>0</v>
      </c>
      <c r="J31" s="179"/>
      <c r="K31" s="180"/>
      <c r="L31" s="180"/>
      <c r="M31" s="156">
        <v>0</v>
      </c>
      <c r="N31" s="170"/>
      <c r="O31" s="158"/>
      <c r="P31" s="152">
        <v>0</v>
      </c>
    </row>
    <row r="32" spans="1:16" ht="23.25" thickBot="1">
      <c r="A32" s="147">
        <v>26</v>
      </c>
      <c r="B32" s="178">
        <v>465</v>
      </c>
      <c r="C32" s="149" t="s">
        <v>56</v>
      </c>
      <c r="D32" s="181" t="s">
        <v>123</v>
      </c>
      <c r="E32" s="182" t="s">
        <v>124</v>
      </c>
      <c r="F32" s="183">
        <v>1</v>
      </c>
      <c r="G32" s="156">
        <v>2</v>
      </c>
      <c r="H32" s="184">
        <v>1</v>
      </c>
      <c r="I32" s="185">
        <v>1</v>
      </c>
      <c r="J32" s="179"/>
      <c r="K32" s="180"/>
      <c r="L32" s="180"/>
      <c r="M32" s="156">
        <v>0</v>
      </c>
      <c r="N32" s="166" t="s">
        <v>233</v>
      </c>
      <c r="O32" s="161" t="s">
        <v>132</v>
      </c>
      <c r="P32" s="156"/>
    </row>
    <row r="33" spans="1:16" ht="16.5" customHeight="1" thickBot="1">
      <c r="A33" s="24"/>
      <c r="B33" s="25">
        <v>1000</v>
      </c>
      <c r="C33" s="308" t="s">
        <v>10</v>
      </c>
      <c r="D33" s="309"/>
      <c r="E33" s="15"/>
      <c r="F33" s="42"/>
      <c r="G33" s="23"/>
      <c r="H33" s="51">
        <f>SUM(H8:H32)</f>
        <v>18</v>
      </c>
      <c r="I33" s="52">
        <f>SUM(I8:I32)</f>
        <v>16</v>
      </c>
      <c r="J33" s="51">
        <f>COUNTA(J7:J32)</f>
        <v>8</v>
      </c>
      <c r="K33" s="49"/>
      <c r="L33" s="49"/>
      <c r="M33" s="112"/>
      <c r="N33" s="51"/>
      <c r="O33" s="49"/>
      <c r="P33" s="50"/>
    </row>
    <row r="34" ht="13.5">
      <c r="M34" s="113"/>
    </row>
  </sheetData>
  <mergeCells count="14">
    <mergeCell ref="N4:P4"/>
    <mergeCell ref="N5:O5"/>
    <mergeCell ref="C33:D33"/>
    <mergeCell ref="A4:A6"/>
    <mergeCell ref="C4:C6"/>
    <mergeCell ref="D4:D6"/>
    <mergeCell ref="B4:B6"/>
    <mergeCell ref="E4:E6"/>
    <mergeCell ref="G4:G6"/>
    <mergeCell ref="H4:H6"/>
    <mergeCell ref="J5:L5"/>
    <mergeCell ref="F4:F6"/>
    <mergeCell ref="I4:I6"/>
    <mergeCell ref="J4:M4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&amp;R（京都府）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50390625" style="2" customWidth="1"/>
    <col min="5" max="5" width="19.625" style="2" customWidth="1"/>
    <col min="6" max="6" width="11.625" style="2" customWidth="1"/>
    <col min="7" max="7" width="9.125" style="2" customWidth="1"/>
    <col min="8" max="8" width="25.875" style="2" customWidth="1"/>
    <col min="9" max="9" width="12.625" style="2" customWidth="1"/>
    <col min="10" max="10" width="19.125" style="2" customWidth="1"/>
    <col min="11" max="19" width="4.125" style="2" customWidth="1"/>
    <col min="20" max="20" width="7.125" style="2" customWidth="1"/>
    <col min="21" max="16384" width="9.00390625" style="2" customWidth="1"/>
  </cols>
  <sheetData>
    <row r="1" ht="12">
      <c r="A1" s="2" t="s">
        <v>22</v>
      </c>
    </row>
    <row r="2" ht="22.5" customHeight="1">
      <c r="A2" s="44" t="s">
        <v>46</v>
      </c>
    </row>
    <row r="3" ht="12.75" thickBot="1"/>
    <row r="4" spans="1:20" s="1" customFormat="1" ht="19.5" customHeight="1">
      <c r="A4" s="328" t="s">
        <v>38</v>
      </c>
      <c r="B4" s="331" t="s">
        <v>235</v>
      </c>
      <c r="C4" s="334" t="s">
        <v>194</v>
      </c>
      <c r="D4" s="337" t="s">
        <v>195</v>
      </c>
      <c r="E4" s="305" t="s">
        <v>50</v>
      </c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7"/>
      <c r="T4" s="341" t="s">
        <v>26</v>
      </c>
    </row>
    <row r="5" spans="1:20" s="1" customFormat="1" ht="19.5" customHeight="1">
      <c r="A5" s="329"/>
      <c r="B5" s="332"/>
      <c r="C5" s="335"/>
      <c r="D5" s="338"/>
      <c r="E5" s="107"/>
      <c r="F5" s="102"/>
      <c r="G5" s="124"/>
      <c r="H5" s="124"/>
      <c r="I5" s="124"/>
      <c r="J5" s="124"/>
      <c r="K5" s="296" t="s">
        <v>236</v>
      </c>
      <c r="L5" s="297"/>
      <c r="M5" s="297"/>
      <c r="N5" s="297"/>
      <c r="O5" s="297"/>
      <c r="P5" s="297"/>
      <c r="Q5" s="297"/>
      <c r="R5" s="297"/>
      <c r="S5" s="350"/>
      <c r="T5" s="342"/>
    </row>
    <row r="6" spans="1:20" s="1" customFormat="1" ht="19.5" customHeight="1">
      <c r="A6" s="329"/>
      <c r="B6" s="332"/>
      <c r="C6" s="335"/>
      <c r="D6" s="338"/>
      <c r="E6" s="344" t="s">
        <v>237</v>
      </c>
      <c r="F6" s="97"/>
      <c r="G6" s="351" t="s">
        <v>44</v>
      </c>
      <c r="H6" s="351"/>
      <c r="I6" s="351"/>
      <c r="J6" s="346"/>
      <c r="K6" s="352" t="s">
        <v>51</v>
      </c>
      <c r="L6" s="347"/>
      <c r="M6" s="348"/>
      <c r="N6" s="346" t="s">
        <v>52</v>
      </c>
      <c r="O6" s="347"/>
      <c r="P6" s="348"/>
      <c r="Q6" s="346" t="s">
        <v>238</v>
      </c>
      <c r="R6" s="347"/>
      <c r="S6" s="349"/>
      <c r="T6" s="342"/>
    </row>
    <row r="7" spans="1:20" ht="49.5" customHeight="1">
      <c r="A7" s="330"/>
      <c r="B7" s="333"/>
      <c r="C7" s="336"/>
      <c r="D7" s="339"/>
      <c r="E7" s="345"/>
      <c r="F7" s="101" t="s">
        <v>40</v>
      </c>
      <c r="G7" s="125" t="s">
        <v>41</v>
      </c>
      <c r="H7" s="125" t="s">
        <v>43</v>
      </c>
      <c r="I7" s="125" t="s">
        <v>42</v>
      </c>
      <c r="J7" s="126" t="s">
        <v>162</v>
      </c>
      <c r="K7" s="218" t="s">
        <v>239</v>
      </c>
      <c r="L7" s="213" t="s">
        <v>240</v>
      </c>
      <c r="M7" s="219" t="s">
        <v>45</v>
      </c>
      <c r="N7" s="214" t="s">
        <v>239</v>
      </c>
      <c r="O7" s="213" t="s">
        <v>240</v>
      </c>
      <c r="P7" s="215" t="s">
        <v>45</v>
      </c>
      <c r="Q7" s="219" t="s">
        <v>239</v>
      </c>
      <c r="R7" s="213" t="s">
        <v>240</v>
      </c>
      <c r="S7" s="219" t="s">
        <v>45</v>
      </c>
      <c r="T7" s="343"/>
    </row>
    <row r="8" spans="1:20" s="191" customFormat="1" ht="27">
      <c r="A8" s="222">
        <v>26</v>
      </c>
      <c r="B8" s="223">
        <v>202</v>
      </c>
      <c r="C8" s="216" t="s">
        <v>56</v>
      </c>
      <c r="D8" s="217" t="s">
        <v>212</v>
      </c>
      <c r="E8" s="190" t="s">
        <v>216</v>
      </c>
      <c r="F8" s="420" t="s">
        <v>217</v>
      </c>
      <c r="G8" s="194" t="s">
        <v>220</v>
      </c>
      <c r="H8" s="199" t="s">
        <v>244</v>
      </c>
      <c r="I8" s="194" t="s">
        <v>218</v>
      </c>
      <c r="J8" s="200" t="s">
        <v>219</v>
      </c>
      <c r="K8" s="195"/>
      <c r="L8" s="201" t="s">
        <v>163</v>
      </c>
      <c r="M8" s="196"/>
      <c r="N8" s="197"/>
      <c r="O8" s="201" t="s">
        <v>163</v>
      </c>
      <c r="P8" s="196"/>
      <c r="Q8" s="197"/>
      <c r="R8" s="202"/>
      <c r="S8" s="198"/>
      <c r="T8" s="203">
        <v>1</v>
      </c>
    </row>
    <row r="9" spans="1:20" ht="14.25" customHeight="1">
      <c r="A9" s="224">
        <v>26</v>
      </c>
      <c r="B9" s="225">
        <v>201</v>
      </c>
      <c r="C9" s="149" t="s">
        <v>56</v>
      </c>
      <c r="D9" s="150" t="s">
        <v>57</v>
      </c>
      <c r="E9" s="421" t="s">
        <v>143</v>
      </c>
      <c r="F9" s="422"/>
      <c r="G9" s="169" t="s">
        <v>171</v>
      </c>
      <c r="H9" s="423" t="s">
        <v>172</v>
      </c>
      <c r="I9" s="424" t="s">
        <v>173</v>
      </c>
      <c r="J9" s="425"/>
      <c r="K9" s="109" t="s">
        <v>163</v>
      </c>
      <c r="L9" s="5"/>
      <c r="M9" s="5"/>
      <c r="N9" s="110" t="s">
        <v>163</v>
      </c>
      <c r="O9" s="5"/>
      <c r="P9" s="5"/>
      <c r="Q9" s="5"/>
      <c r="R9" s="5"/>
      <c r="S9" s="17"/>
      <c r="T9" s="106">
        <v>1</v>
      </c>
    </row>
    <row r="10" spans="1:20" ht="24">
      <c r="A10" s="224">
        <v>26</v>
      </c>
      <c r="B10" s="225">
        <v>202</v>
      </c>
      <c r="C10" s="149" t="s">
        <v>56</v>
      </c>
      <c r="D10" s="150" t="s">
        <v>61</v>
      </c>
      <c r="E10" s="167" t="s">
        <v>144</v>
      </c>
      <c r="F10" s="422"/>
      <c r="G10" s="169" t="s">
        <v>174</v>
      </c>
      <c r="H10" s="423" t="s">
        <v>241</v>
      </c>
      <c r="I10" s="424" t="s">
        <v>175</v>
      </c>
      <c r="J10" s="425"/>
      <c r="K10" s="109" t="s">
        <v>164</v>
      </c>
      <c r="L10" s="5"/>
      <c r="M10" s="5"/>
      <c r="O10" s="5"/>
      <c r="P10" s="110" t="s">
        <v>163</v>
      </c>
      <c r="Q10" s="5"/>
      <c r="R10" s="5"/>
      <c r="S10" s="17"/>
      <c r="T10" s="106">
        <v>0</v>
      </c>
    </row>
    <row r="11" spans="1:20" ht="24">
      <c r="A11" s="224">
        <v>26</v>
      </c>
      <c r="B11" s="225">
        <v>203</v>
      </c>
      <c r="C11" s="149" t="s">
        <v>56</v>
      </c>
      <c r="D11" s="150" t="s">
        <v>63</v>
      </c>
      <c r="E11" s="167" t="s">
        <v>145</v>
      </c>
      <c r="F11" s="422" t="s">
        <v>176</v>
      </c>
      <c r="G11" s="169" t="s">
        <v>177</v>
      </c>
      <c r="H11" s="423" t="s">
        <v>153</v>
      </c>
      <c r="I11" s="424" t="s">
        <v>178</v>
      </c>
      <c r="J11" s="425" t="s">
        <v>156</v>
      </c>
      <c r="K11" s="109" t="s">
        <v>165</v>
      </c>
      <c r="L11" s="5"/>
      <c r="M11" s="5"/>
      <c r="N11" s="110" t="s">
        <v>163</v>
      </c>
      <c r="O11" s="5"/>
      <c r="P11" s="5"/>
      <c r="Q11" s="5"/>
      <c r="R11" s="5"/>
      <c r="S11" s="17"/>
      <c r="T11" s="106">
        <v>1</v>
      </c>
    </row>
    <row r="12" spans="1:20" ht="41.25" customHeight="1">
      <c r="A12" s="224">
        <v>26</v>
      </c>
      <c r="B12" s="225">
        <v>204</v>
      </c>
      <c r="C12" s="149" t="s">
        <v>56</v>
      </c>
      <c r="D12" s="163" t="s">
        <v>67</v>
      </c>
      <c r="E12" s="167" t="s">
        <v>146</v>
      </c>
      <c r="F12" s="422"/>
      <c r="G12" s="169" t="s">
        <v>179</v>
      </c>
      <c r="H12" s="426" t="s">
        <v>246</v>
      </c>
      <c r="I12" s="424" t="s">
        <v>180</v>
      </c>
      <c r="J12" s="425"/>
      <c r="K12" s="109" t="s">
        <v>166</v>
      </c>
      <c r="L12" s="5"/>
      <c r="M12" s="5"/>
      <c r="N12" s="110" t="s">
        <v>163</v>
      </c>
      <c r="O12" s="5"/>
      <c r="P12" s="5"/>
      <c r="Q12" s="5"/>
      <c r="R12" s="5"/>
      <c r="S12" s="17"/>
      <c r="T12" s="106">
        <v>1</v>
      </c>
    </row>
    <row r="13" spans="1:20" ht="14.25" customHeight="1">
      <c r="A13" s="224">
        <v>26</v>
      </c>
      <c r="B13" s="225">
        <v>205</v>
      </c>
      <c r="C13" s="149" t="s">
        <v>56</v>
      </c>
      <c r="D13" s="150" t="s">
        <v>71</v>
      </c>
      <c r="E13" s="167"/>
      <c r="F13" s="422"/>
      <c r="G13" s="169"/>
      <c r="H13" s="423"/>
      <c r="I13" s="427"/>
      <c r="J13" s="428"/>
      <c r="K13" s="109"/>
      <c r="L13" s="5"/>
      <c r="M13" s="5"/>
      <c r="N13" s="110"/>
      <c r="O13" s="5"/>
      <c r="P13" s="5"/>
      <c r="Q13" s="5"/>
      <c r="R13" s="5"/>
      <c r="S13" s="17"/>
      <c r="T13" s="106">
        <v>0</v>
      </c>
    </row>
    <row r="14" spans="1:20" ht="14.25" customHeight="1">
      <c r="A14" s="224">
        <v>26</v>
      </c>
      <c r="B14" s="225">
        <v>206</v>
      </c>
      <c r="C14" s="149" t="s">
        <v>56</v>
      </c>
      <c r="D14" s="163" t="s">
        <v>74</v>
      </c>
      <c r="E14" s="167"/>
      <c r="F14" s="422"/>
      <c r="G14" s="169"/>
      <c r="H14" s="423"/>
      <c r="I14" s="427"/>
      <c r="J14" s="428"/>
      <c r="K14" s="109"/>
      <c r="L14" s="5"/>
      <c r="M14" s="5"/>
      <c r="N14" s="110"/>
      <c r="O14" s="5"/>
      <c r="P14" s="5"/>
      <c r="Q14" s="5"/>
      <c r="R14" s="5"/>
      <c r="S14" s="17"/>
      <c r="T14" s="21">
        <v>1</v>
      </c>
    </row>
    <row r="15" spans="1:20" ht="41.25" customHeight="1">
      <c r="A15" s="224">
        <v>26</v>
      </c>
      <c r="B15" s="225">
        <v>207</v>
      </c>
      <c r="C15" s="149" t="s">
        <v>56</v>
      </c>
      <c r="D15" s="163" t="s">
        <v>78</v>
      </c>
      <c r="E15" s="167" t="s">
        <v>147</v>
      </c>
      <c r="F15" s="422" t="s">
        <v>148</v>
      </c>
      <c r="G15" s="429" t="s">
        <v>157</v>
      </c>
      <c r="H15" s="426" t="s">
        <v>247</v>
      </c>
      <c r="I15" s="424" t="s">
        <v>181</v>
      </c>
      <c r="J15" s="430" t="s">
        <v>161</v>
      </c>
      <c r="K15" s="109" t="s">
        <v>167</v>
      </c>
      <c r="L15" s="5"/>
      <c r="M15" s="5"/>
      <c r="N15" s="110" t="s">
        <v>167</v>
      </c>
      <c r="O15" s="5"/>
      <c r="P15" s="5"/>
      <c r="Q15" s="5"/>
      <c r="R15" s="5"/>
      <c r="S15" s="17"/>
      <c r="T15" s="21">
        <v>1</v>
      </c>
    </row>
    <row r="16" spans="1:20" ht="14.25" customHeight="1">
      <c r="A16" s="224">
        <v>26</v>
      </c>
      <c r="B16" s="225">
        <v>208</v>
      </c>
      <c r="C16" s="149" t="s">
        <v>56</v>
      </c>
      <c r="D16" s="163" t="s">
        <v>81</v>
      </c>
      <c r="E16" s="167"/>
      <c r="F16" s="422"/>
      <c r="G16" s="169"/>
      <c r="H16" s="423"/>
      <c r="I16" s="427"/>
      <c r="J16" s="428"/>
      <c r="K16" s="8"/>
      <c r="L16" s="5"/>
      <c r="M16" s="5"/>
      <c r="N16" s="5"/>
      <c r="O16" s="5"/>
      <c r="P16" s="5"/>
      <c r="Q16" s="5"/>
      <c r="R16" s="5"/>
      <c r="S16" s="17"/>
      <c r="T16" s="21">
        <v>1</v>
      </c>
    </row>
    <row r="17" spans="1:20" ht="24">
      <c r="A17" s="224">
        <v>26</v>
      </c>
      <c r="B17" s="225">
        <v>209</v>
      </c>
      <c r="C17" s="149" t="s">
        <v>56</v>
      </c>
      <c r="D17" s="163" t="s">
        <v>84</v>
      </c>
      <c r="E17" s="167" t="s">
        <v>149</v>
      </c>
      <c r="F17" s="422"/>
      <c r="G17" s="169" t="s">
        <v>154</v>
      </c>
      <c r="H17" s="423" t="s">
        <v>242</v>
      </c>
      <c r="I17" s="424" t="s">
        <v>182</v>
      </c>
      <c r="J17" s="425"/>
      <c r="K17" s="109" t="s">
        <v>168</v>
      </c>
      <c r="L17" s="5"/>
      <c r="M17" s="5"/>
      <c r="N17" s="110" t="s">
        <v>167</v>
      </c>
      <c r="O17" s="5"/>
      <c r="P17" s="5"/>
      <c r="Q17" s="5"/>
      <c r="R17" s="5"/>
      <c r="S17" s="17"/>
      <c r="T17" s="21">
        <v>0</v>
      </c>
    </row>
    <row r="18" spans="1:20" ht="13.5" customHeight="1">
      <c r="A18" s="224">
        <v>26</v>
      </c>
      <c r="B18" s="225">
        <v>210</v>
      </c>
      <c r="C18" s="149" t="s">
        <v>56</v>
      </c>
      <c r="D18" s="163" t="s">
        <v>86</v>
      </c>
      <c r="E18" s="167"/>
      <c r="F18" s="422"/>
      <c r="G18" s="169"/>
      <c r="H18" s="423"/>
      <c r="I18" s="427"/>
      <c r="J18" s="428"/>
      <c r="K18" s="8"/>
      <c r="L18" s="5"/>
      <c r="M18" s="5"/>
      <c r="N18" s="5"/>
      <c r="O18" s="5"/>
      <c r="P18" s="5"/>
      <c r="Q18" s="5"/>
      <c r="R18" s="5"/>
      <c r="S18" s="17"/>
      <c r="T18" s="21">
        <v>0</v>
      </c>
    </row>
    <row r="19" spans="1:20" ht="42.75" customHeight="1">
      <c r="A19" s="224">
        <v>26</v>
      </c>
      <c r="B19" s="225">
        <v>211</v>
      </c>
      <c r="C19" s="149" t="s">
        <v>56</v>
      </c>
      <c r="D19" s="163" t="s">
        <v>89</v>
      </c>
      <c r="E19" s="167" t="s">
        <v>150</v>
      </c>
      <c r="F19" s="422" t="s">
        <v>183</v>
      </c>
      <c r="G19" s="169" t="s">
        <v>184</v>
      </c>
      <c r="H19" s="423" t="s">
        <v>155</v>
      </c>
      <c r="I19" s="424" t="s">
        <v>185</v>
      </c>
      <c r="J19" s="425" t="s">
        <v>158</v>
      </c>
      <c r="K19" s="109" t="s">
        <v>169</v>
      </c>
      <c r="L19" s="5"/>
      <c r="M19" s="5"/>
      <c r="N19" s="110" t="s">
        <v>167</v>
      </c>
      <c r="O19" s="5"/>
      <c r="P19" s="5"/>
      <c r="Q19" s="5"/>
      <c r="R19" s="5"/>
      <c r="S19" s="17"/>
      <c r="T19" s="21">
        <v>0</v>
      </c>
    </row>
    <row r="20" spans="1:20" ht="24">
      <c r="A20" s="224">
        <v>26</v>
      </c>
      <c r="B20" s="225">
        <v>212</v>
      </c>
      <c r="C20" s="149" t="s">
        <v>56</v>
      </c>
      <c r="D20" s="150" t="s">
        <v>92</v>
      </c>
      <c r="E20" s="167" t="s">
        <v>151</v>
      </c>
      <c r="F20" s="422"/>
      <c r="G20" s="169" t="s">
        <v>186</v>
      </c>
      <c r="H20" s="426" t="s">
        <v>243</v>
      </c>
      <c r="I20" s="424" t="s">
        <v>187</v>
      </c>
      <c r="J20" s="425"/>
      <c r="K20" s="109" t="s">
        <v>169</v>
      </c>
      <c r="L20" s="5"/>
      <c r="M20" s="5"/>
      <c r="N20" s="5"/>
      <c r="O20" s="5"/>
      <c r="P20" s="5"/>
      <c r="Q20" s="5"/>
      <c r="R20" s="5"/>
      <c r="S20" s="17"/>
      <c r="T20" s="21">
        <v>0</v>
      </c>
    </row>
    <row r="21" spans="1:20" ht="13.5" customHeight="1">
      <c r="A21" s="224">
        <v>26</v>
      </c>
      <c r="B21" s="225">
        <v>213</v>
      </c>
      <c r="C21" s="149" t="s">
        <v>56</v>
      </c>
      <c r="D21" s="150" t="s">
        <v>95</v>
      </c>
      <c r="E21" s="167" t="s">
        <v>152</v>
      </c>
      <c r="F21" s="422"/>
      <c r="G21" s="429" t="s">
        <v>159</v>
      </c>
      <c r="H21" s="426" t="s">
        <v>160</v>
      </c>
      <c r="I21" s="424" t="s">
        <v>188</v>
      </c>
      <c r="J21" s="425"/>
      <c r="K21" s="109" t="s">
        <v>170</v>
      </c>
      <c r="L21" s="5"/>
      <c r="M21" s="5"/>
      <c r="N21" s="110" t="s">
        <v>167</v>
      </c>
      <c r="O21" s="5"/>
      <c r="P21" s="5"/>
      <c r="Q21" s="5"/>
      <c r="R21" s="5"/>
      <c r="S21" s="17"/>
      <c r="T21" s="21">
        <v>0</v>
      </c>
    </row>
    <row r="22" spans="1:20" ht="13.5" customHeight="1">
      <c r="A22" s="224">
        <v>26</v>
      </c>
      <c r="B22" s="225">
        <v>214</v>
      </c>
      <c r="C22" s="149" t="s">
        <v>56</v>
      </c>
      <c r="D22" s="150" t="s">
        <v>97</v>
      </c>
      <c r="E22" s="431"/>
      <c r="F22" s="174"/>
      <c r="G22" s="174"/>
      <c r="H22" s="174"/>
      <c r="I22" s="174"/>
      <c r="J22" s="187"/>
      <c r="K22" s="8"/>
      <c r="L22" s="5"/>
      <c r="M22" s="5"/>
      <c r="N22" s="5"/>
      <c r="O22" s="5"/>
      <c r="P22" s="5"/>
      <c r="Q22" s="5"/>
      <c r="R22" s="5"/>
      <c r="S22" s="17"/>
      <c r="T22" s="21">
        <v>1</v>
      </c>
    </row>
    <row r="23" spans="1:20" ht="13.5" customHeight="1">
      <c r="A23" s="224">
        <v>26</v>
      </c>
      <c r="B23" s="225">
        <v>303</v>
      </c>
      <c r="C23" s="149" t="s">
        <v>56</v>
      </c>
      <c r="D23" s="163" t="s">
        <v>100</v>
      </c>
      <c r="E23" s="431"/>
      <c r="F23" s="174"/>
      <c r="G23" s="174"/>
      <c r="H23" s="174"/>
      <c r="I23" s="174"/>
      <c r="J23" s="187"/>
      <c r="K23" s="8"/>
      <c r="L23" s="5"/>
      <c r="M23" s="5"/>
      <c r="N23" s="5"/>
      <c r="O23" s="5"/>
      <c r="P23" s="5"/>
      <c r="Q23" s="5"/>
      <c r="R23" s="5"/>
      <c r="S23" s="17"/>
      <c r="T23" s="21">
        <v>0</v>
      </c>
    </row>
    <row r="24" spans="1:20" ht="13.5" customHeight="1">
      <c r="A24" s="224">
        <v>26</v>
      </c>
      <c r="B24" s="225">
        <v>322</v>
      </c>
      <c r="C24" s="149" t="s">
        <v>56</v>
      </c>
      <c r="D24" s="163" t="s">
        <v>103</v>
      </c>
      <c r="E24" s="431"/>
      <c r="F24" s="174"/>
      <c r="G24" s="174"/>
      <c r="H24" s="174"/>
      <c r="I24" s="174"/>
      <c r="J24" s="187"/>
      <c r="K24" s="8"/>
      <c r="L24" s="5"/>
      <c r="M24" s="5"/>
      <c r="N24" s="5"/>
      <c r="O24" s="5"/>
      <c r="P24" s="5"/>
      <c r="Q24" s="5"/>
      <c r="R24" s="5"/>
      <c r="S24" s="17"/>
      <c r="T24" s="21">
        <v>0</v>
      </c>
    </row>
    <row r="25" spans="1:20" ht="13.5" customHeight="1">
      <c r="A25" s="224">
        <v>26</v>
      </c>
      <c r="B25" s="225">
        <v>343</v>
      </c>
      <c r="C25" s="149" t="s">
        <v>56</v>
      </c>
      <c r="D25" s="163" t="s">
        <v>107</v>
      </c>
      <c r="E25" s="431"/>
      <c r="F25" s="174"/>
      <c r="G25" s="174"/>
      <c r="H25" s="174"/>
      <c r="I25" s="174"/>
      <c r="J25" s="187"/>
      <c r="K25" s="8"/>
      <c r="L25" s="5"/>
      <c r="M25" s="5"/>
      <c r="N25" s="5"/>
      <c r="O25" s="5"/>
      <c r="P25" s="5"/>
      <c r="Q25" s="5"/>
      <c r="R25" s="5"/>
      <c r="S25" s="17"/>
      <c r="T25" s="21">
        <v>0</v>
      </c>
    </row>
    <row r="26" spans="1:20" ht="13.5" customHeight="1">
      <c r="A26" s="224">
        <v>26</v>
      </c>
      <c r="B26" s="226">
        <v>344</v>
      </c>
      <c r="C26" s="149" t="s">
        <v>56</v>
      </c>
      <c r="D26" s="163" t="s">
        <v>108</v>
      </c>
      <c r="E26" s="431"/>
      <c r="F26" s="174"/>
      <c r="G26" s="174"/>
      <c r="H26" s="174"/>
      <c r="I26" s="174"/>
      <c r="J26" s="187"/>
      <c r="K26" s="8"/>
      <c r="L26" s="5"/>
      <c r="M26" s="5"/>
      <c r="N26" s="5"/>
      <c r="O26" s="5"/>
      <c r="P26" s="5"/>
      <c r="Q26" s="5"/>
      <c r="R26" s="5"/>
      <c r="S26" s="17"/>
      <c r="T26" s="21">
        <v>0</v>
      </c>
    </row>
    <row r="27" spans="1:20" ht="13.5" customHeight="1">
      <c r="A27" s="224">
        <v>26</v>
      </c>
      <c r="B27" s="226">
        <v>364</v>
      </c>
      <c r="C27" s="149" t="s">
        <v>56</v>
      </c>
      <c r="D27" s="163" t="s">
        <v>111</v>
      </c>
      <c r="E27" s="431"/>
      <c r="F27" s="174"/>
      <c r="G27" s="174"/>
      <c r="H27" s="174"/>
      <c r="I27" s="174"/>
      <c r="J27" s="187"/>
      <c r="K27" s="8"/>
      <c r="L27" s="5"/>
      <c r="M27" s="5"/>
      <c r="N27" s="5"/>
      <c r="O27" s="5"/>
      <c r="P27" s="5"/>
      <c r="Q27" s="5"/>
      <c r="R27" s="5"/>
      <c r="S27" s="17"/>
      <c r="T27" s="21">
        <v>0</v>
      </c>
    </row>
    <row r="28" spans="1:20" ht="13.5" customHeight="1">
      <c r="A28" s="224">
        <v>26</v>
      </c>
      <c r="B28" s="226">
        <v>365</v>
      </c>
      <c r="C28" s="149" t="s">
        <v>56</v>
      </c>
      <c r="D28" s="163" t="s">
        <v>113</v>
      </c>
      <c r="E28" s="431"/>
      <c r="F28" s="174"/>
      <c r="G28" s="174"/>
      <c r="H28" s="174"/>
      <c r="I28" s="174"/>
      <c r="J28" s="187"/>
      <c r="K28" s="8"/>
      <c r="L28" s="5"/>
      <c r="M28" s="5"/>
      <c r="N28" s="5"/>
      <c r="O28" s="5"/>
      <c r="P28" s="5"/>
      <c r="Q28" s="5"/>
      <c r="R28" s="5"/>
      <c r="S28" s="17"/>
      <c r="T28" s="21">
        <v>0</v>
      </c>
    </row>
    <row r="29" spans="1:20" ht="13.5" customHeight="1">
      <c r="A29" s="224">
        <v>26</v>
      </c>
      <c r="B29" s="226">
        <v>366</v>
      </c>
      <c r="C29" s="149" t="s">
        <v>56</v>
      </c>
      <c r="D29" s="163" t="s">
        <v>115</v>
      </c>
      <c r="E29" s="431"/>
      <c r="F29" s="174"/>
      <c r="G29" s="174"/>
      <c r="H29" s="174"/>
      <c r="I29" s="174"/>
      <c r="J29" s="187"/>
      <c r="K29" s="8"/>
      <c r="L29" s="5"/>
      <c r="M29" s="5"/>
      <c r="N29" s="5"/>
      <c r="O29" s="5"/>
      <c r="P29" s="5"/>
      <c r="Q29" s="5"/>
      <c r="R29" s="5"/>
      <c r="S29" s="17"/>
      <c r="T29" s="21">
        <v>0</v>
      </c>
    </row>
    <row r="30" spans="1:20" ht="13.5" customHeight="1">
      <c r="A30" s="224">
        <v>26</v>
      </c>
      <c r="B30" s="226">
        <v>367</v>
      </c>
      <c r="C30" s="149" t="s">
        <v>56</v>
      </c>
      <c r="D30" s="163" t="s">
        <v>118</v>
      </c>
      <c r="E30" s="431"/>
      <c r="F30" s="174"/>
      <c r="G30" s="174"/>
      <c r="H30" s="174"/>
      <c r="I30" s="174"/>
      <c r="J30" s="187"/>
      <c r="K30" s="8"/>
      <c r="L30" s="5"/>
      <c r="M30" s="5"/>
      <c r="N30" s="5"/>
      <c r="O30" s="5"/>
      <c r="P30" s="5"/>
      <c r="Q30" s="5"/>
      <c r="R30" s="5"/>
      <c r="S30" s="17"/>
      <c r="T30" s="21">
        <v>0</v>
      </c>
    </row>
    <row r="31" spans="1:20" ht="13.5" customHeight="1">
      <c r="A31" s="224">
        <v>26</v>
      </c>
      <c r="B31" s="226">
        <v>407</v>
      </c>
      <c r="C31" s="149" t="s">
        <v>56</v>
      </c>
      <c r="D31" s="150" t="s">
        <v>120</v>
      </c>
      <c r="E31" s="431"/>
      <c r="F31" s="174"/>
      <c r="G31" s="174"/>
      <c r="H31" s="174"/>
      <c r="I31" s="174"/>
      <c r="J31" s="187"/>
      <c r="K31" s="8"/>
      <c r="L31" s="5"/>
      <c r="M31" s="5"/>
      <c r="N31" s="5"/>
      <c r="O31" s="5"/>
      <c r="P31" s="5"/>
      <c r="Q31" s="5"/>
      <c r="R31" s="5"/>
      <c r="S31" s="17"/>
      <c r="T31" s="21">
        <v>0</v>
      </c>
    </row>
    <row r="32" spans="1:20" ht="13.5" customHeight="1">
      <c r="A32" s="224">
        <v>26</v>
      </c>
      <c r="B32" s="226">
        <v>463</v>
      </c>
      <c r="C32" s="149" t="s">
        <v>56</v>
      </c>
      <c r="D32" s="150" t="s">
        <v>121</v>
      </c>
      <c r="E32" s="431"/>
      <c r="F32" s="174"/>
      <c r="G32" s="174"/>
      <c r="H32" s="174"/>
      <c r="I32" s="174"/>
      <c r="J32" s="187"/>
      <c r="K32" s="8"/>
      <c r="L32" s="5"/>
      <c r="M32" s="5"/>
      <c r="N32" s="5"/>
      <c r="O32" s="5"/>
      <c r="P32" s="5"/>
      <c r="Q32" s="5"/>
      <c r="R32" s="5"/>
      <c r="S32" s="17"/>
      <c r="T32" s="21">
        <v>0</v>
      </c>
    </row>
    <row r="33" spans="1:20" ht="13.5" customHeight="1" thickBot="1">
      <c r="A33" s="224">
        <v>26</v>
      </c>
      <c r="B33" s="226">
        <v>465</v>
      </c>
      <c r="C33" s="149" t="s">
        <v>56</v>
      </c>
      <c r="D33" s="181" t="s">
        <v>123</v>
      </c>
      <c r="E33" s="432"/>
      <c r="F33" s="433"/>
      <c r="G33" s="433"/>
      <c r="H33" s="433"/>
      <c r="I33" s="433"/>
      <c r="J33" s="434"/>
      <c r="K33" s="104"/>
      <c r="L33" s="100"/>
      <c r="M33" s="100"/>
      <c r="N33" s="100"/>
      <c r="O33" s="100"/>
      <c r="P33" s="100"/>
      <c r="Q33" s="100"/>
      <c r="R33" s="100"/>
      <c r="S33" s="105"/>
      <c r="T33" s="22">
        <v>0</v>
      </c>
    </row>
    <row r="34" spans="1:20" ht="16.5" customHeight="1" thickBot="1">
      <c r="A34" s="220"/>
      <c r="B34" s="221">
        <v>1000</v>
      </c>
      <c r="C34" s="340" t="s">
        <v>10</v>
      </c>
      <c r="D34" s="340"/>
      <c r="E34" s="98">
        <f>COUNTA(E9:E33)</f>
        <v>9</v>
      </c>
      <c r="F34" s="99"/>
      <c r="G34" s="99"/>
      <c r="H34" s="99"/>
      <c r="I34" s="99"/>
      <c r="J34" s="103"/>
      <c r="K34" s="98"/>
      <c r="L34" s="58"/>
      <c r="M34" s="58"/>
      <c r="N34" s="58"/>
      <c r="O34" s="58"/>
      <c r="P34" s="58"/>
      <c r="Q34" s="58"/>
      <c r="R34" s="58"/>
      <c r="S34" s="88"/>
      <c r="T34" s="87">
        <f>SUM(T9:T33)</f>
        <v>7</v>
      </c>
    </row>
    <row r="36" spans="1:4" ht="12">
      <c r="A36" s="45"/>
      <c r="D36" s="43"/>
    </row>
    <row r="37" ht="12">
      <c r="D37" s="43"/>
    </row>
  </sheetData>
  <mergeCells count="13">
    <mergeCell ref="C34:D34"/>
    <mergeCell ref="T4:T7"/>
    <mergeCell ref="E6:E7"/>
    <mergeCell ref="N6:P6"/>
    <mergeCell ref="Q6:S6"/>
    <mergeCell ref="K5:S5"/>
    <mergeCell ref="E4:S4"/>
    <mergeCell ref="G6:J6"/>
    <mergeCell ref="K6:M6"/>
    <mergeCell ref="A4:A7"/>
    <mergeCell ref="B4:B7"/>
    <mergeCell ref="C4:C7"/>
    <mergeCell ref="D4:D7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&amp;R（京都府）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0.125" style="2" customWidth="1"/>
    <col min="5" max="5" width="12.375" style="2" customWidth="1"/>
    <col min="6" max="6" width="30.00390625" style="2" customWidth="1"/>
    <col min="7" max="8" width="5.875" style="2" customWidth="1"/>
    <col min="9" max="16" width="6.125" style="2" customWidth="1"/>
    <col min="17" max="17" width="6.625" style="2" customWidth="1"/>
    <col min="18" max="19" width="6.125" style="2" customWidth="1"/>
    <col min="20" max="16384" width="9.00390625" style="2" customWidth="1"/>
  </cols>
  <sheetData>
    <row r="1" ht="12">
      <c r="A1" s="2" t="s">
        <v>32</v>
      </c>
    </row>
    <row r="2" spans="1:5" ht="22.5" customHeight="1">
      <c r="A2" s="44" t="s">
        <v>55</v>
      </c>
      <c r="E2" s="73"/>
    </row>
    <row r="3" ht="12.75" thickBot="1"/>
    <row r="4" spans="1:19" s="1" customFormat="1" ht="24" customHeight="1">
      <c r="A4" s="361" t="s">
        <v>38</v>
      </c>
      <c r="B4" s="317" t="s">
        <v>193</v>
      </c>
      <c r="C4" s="334" t="s">
        <v>0</v>
      </c>
      <c r="D4" s="337" t="s">
        <v>24</v>
      </c>
      <c r="E4" s="366" t="s">
        <v>47</v>
      </c>
      <c r="F4" s="367"/>
      <c r="G4" s="367"/>
      <c r="H4" s="108"/>
      <c r="I4" s="370" t="s">
        <v>54</v>
      </c>
      <c r="J4" s="367"/>
      <c r="K4" s="367"/>
      <c r="L4" s="367"/>
      <c r="M4" s="367"/>
      <c r="N4" s="367"/>
      <c r="O4" s="367"/>
      <c r="P4" s="367"/>
      <c r="Q4" s="367"/>
      <c r="R4" s="367"/>
      <c r="S4" s="371"/>
    </row>
    <row r="5" spans="1:19" s="1" customFormat="1" ht="42.75" customHeight="1">
      <c r="A5" s="362"/>
      <c r="B5" s="364"/>
      <c r="C5" s="335"/>
      <c r="D5" s="338"/>
      <c r="E5" s="383" t="s">
        <v>31</v>
      </c>
      <c r="F5" s="351" t="s">
        <v>11</v>
      </c>
      <c r="G5" s="368" t="s">
        <v>12</v>
      </c>
      <c r="H5" s="381" t="s">
        <v>13</v>
      </c>
      <c r="I5" s="378" t="s">
        <v>196</v>
      </c>
      <c r="J5" s="379" t="s">
        <v>197</v>
      </c>
      <c r="K5" s="372" t="s">
        <v>198</v>
      </c>
      <c r="L5" s="359" t="s">
        <v>199</v>
      </c>
      <c r="M5" s="355" t="s">
        <v>200</v>
      </c>
      <c r="N5" s="374" t="s">
        <v>201</v>
      </c>
      <c r="O5" s="357" t="s">
        <v>202</v>
      </c>
      <c r="P5" s="359" t="s">
        <v>199</v>
      </c>
      <c r="Q5" s="353" t="s">
        <v>33</v>
      </c>
      <c r="R5" s="372" t="s">
        <v>203</v>
      </c>
      <c r="S5" s="376" t="s">
        <v>199</v>
      </c>
    </row>
    <row r="6" spans="1:19" ht="27" customHeight="1">
      <c r="A6" s="363"/>
      <c r="B6" s="365"/>
      <c r="C6" s="336"/>
      <c r="D6" s="339"/>
      <c r="E6" s="384"/>
      <c r="F6" s="351"/>
      <c r="G6" s="369"/>
      <c r="H6" s="382"/>
      <c r="I6" s="321"/>
      <c r="J6" s="380"/>
      <c r="K6" s="373"/>
      <c r="L6" s="360"/>
      <c r="M6" s="356"/>
      <c r="N6" s="375"/>
      <c r="O6" s="358"/>
      <c r="P6" s="360"/>
      <c r="Q6" s="354"/>
      <c r="R6" s="373"/>
      <c r="S6" s="377"/>
    </row>
    <row r="7" spans="1:19" s="191" customFormat="1" ht="14.25" customHeight="1">
      <c r="A7" s="236">
        <v>26</v>
      </c>
      <c r="B7" s="237">
        <v>100</v>
      </c>
      <c r="C7" s="238" t="s">
        <v>56</v>
      </c>
      <c r="D7" s="239" t="s">
        <v>212</v>
      </c>
      <c r="E7" s="127"/>
      <c r="F7" s="240"/>
      <c r="G7" s="241"/>
      <c r="H7" s="242"/>
      <c r="I7" s="246">
        <v>1</v>
      </c>
      <c r="J7" s="243">
        <v>3</v>
      </c>
      <c r="K7" s="244">
        <v>0</v>
      </c>
      <c r="L7" s="249">
        <v>0</v>
      </c>
      <c r="M7" s="247"/>
      <c r="N7" s="248"/>
      <c r="O7" s="244"/>
      <c r="P7" s="249"/>
      <c r="Q7" s="245"/>
      <c r="R7" s="244"/>
      <c r="S7" s="250"/>
    </row>
    <row r="8" spans="1:19" ht="12.75" customHeight="1">
      <c r="A8" s="11">
        <v>26</v>
      </c>
      <c r="B8" s="12">
        <v>201</v>
      </c>
      <c r="C8" s="128" t="s">
        <v>56</v>
      </c>
      <c r="D8" s="129" t="s">
        <v>57</v>
      </c>
      <c r="E8" s="48"/>
      <c r="F8" s="5"/>
      <c r="G8" s="74"/>
      <c r="H8" s="75"/>
      <c r="I8" s="228">
        <v>1</v>
      </c>
      <c r="J8" s="229">
        <v>2</v>
      </c>
      <c r="K8" s="229">
        <v>0</v>
      </c>
      <c r="L8" s="79">
        <f>IF(J8=""," ",ROUND(K8/J8*100,1))</f>
        <v>0</v>
      </c>
      <c r="M8" s="46"/>
      <c r="N8" s="5"/>
      <c r="O8" s="19"/>
      <c r="P8" s="79" t="str">
        <f>IF(O8=""," ",ROUND(O8/N8*100,1))</f>
        <v> </v>
      </c>
      <c r="Q8" s="231">
        <v>325</v>
      </c>
      <c r="R8" s="233">
        <v>1</v>
      </c>
      <c r="S8" s="53">
        <f>IF(Q8=""," ",ROUND(R8/Q8*100,1))</f>
        <v>0.3</v>
      </c>
    </row>
    <row r="9" spans="1:19" ht="12.75" customHeight="1">
      <c r="A9" s="11">
        <v>26</v>
      </c>
      <c r="B9" s="12">
        <v>202</v>
      </c>
      <c r="C9" s="128" t="s">
        <v>56</v>
      </c>
      <c r="D9" s="129" t="s">
        <v>61</v>
      </c>
      <c r="E9" s="48"/>
      <c r="F9" s="5"/>
      <c r="G9" s="74"/>
      <c r="H9" s="75"/>
      <c r="I9" s="230">
        <v>1</v>
      </c>
      <c r="J9" s="229">
        <v>1</v>
      </c>
      <c r="K9" s="229">
        <v>0</v>
      </c>
      <c r="L9" s="79">
        <f>IF(J9=""," ",ROUND(K9/J9*100,1))</f>
        <v>0</v>
      </c>
      <c r="M9" s="46"/>
      <c r="N9" s="5"/>
      <c r="O9" s="19"/>
      <c r="P9" s="79"/>
      <c r="Q9" s="231"/>
      <c r="R9" s="233"/>
      <c r="S9" s="53"/>
    </row>
    <row r="10" spans="1:19" ht="12.75" customHeight="1">
      <c r="A10" s="11">
        <v>26</v>
      </c>
      <c r="B10" s="12">
        <v>203</v>
      </c>
      <c r="C10" s="128" t="s">
        <v>56</v>
      </c>
      <c r="D10" s="129" t="s">
        <v>63</v>
      </c>
      <c r="E10" s="48"/>
      <c r="F10" s="5"/>
      <c r="G10" s="74"/>
      <c r="H10" s="75"/>
      <c r="I10" s="228">
        <v>1</v>
      </c>
      <c r="J10" s="229">
        <v>1</v>
      </c>
      <c r="K10" s="229">
        <v>0</v>
      </c>
      <c r="L10" s="79">
        <f>IF(J10=""," ",ROUND(K10/J10*100,1))</f>
        <v>0</v>
      </c>
      <c r="M10" s="46"/>
      <c r="N10" s="5"/>
      <c r="O10" s="19"/>
      <c r="P10" s="79"/>
      <c r="Q10" s="231">
        <v>196</v>
      </c>
      <c r="R10" s="233">
        <v>1</v>
      </c>
      <c r="S10" s="53">
        <f>IF(Q10=""," ",ROUND(R10/Q10*100,1))</f>
        <v>0.5</v>
      </c>
    </row>
    <row r="11" spans="1:19" ht="12.75" customHeight="1">
      <c r="A11" s="114">
        <v>26</v>
      </c>
      <c r="B11" s="115">
        <v>204</v>
      </c>
      <c r="C11" s="131" t="s">
        <v>56</v>
      </c>
      <c r="D11" s="111" t="s">
        <v>67</v>
      </c>
      <c r="E11" s="8"/>
      <c r="F11" s="3"/>
      <c r="G11" s="3"/>
      <c r="H11" s="12"/>
      <c r="I11" s="230">
        <v>1</v>
      </c>
      <c r="J11" s="229">
        <v>2</v>
      </c>
      <c r="K11" s="229">
        <v>0</v>
      </c>
      <c r="L11" s="79">
        <f aca="true" t="shared" si="0" ref="L11:L34">IF(J11=""," ",ROUND(K11/J11*100,1))</f>
        <v>0</v>
      </c>
      <c r="M11" s="46"/>
      <c r="N11" s="5"/>
      <c r="O11" s="19"/>
      <c r="P11" s="79" t="str">
        <f aca="true" t="shared" si="1" ref="P11:P33">IF(O11=""," ",ROUND(O11/N11*100,1))</f>
        <v> </v>
      </c>
      <c r="Q11" s="231">
        <v>10</v>
      </c>
      <c r="R11" s="233">
        <v>0</v>
      </c>
      <c r="S11" s="53">
        <f aca="true" t="shared" si="2" ref="S11:S33">IF(Q11=""," ",ROUND(R11/Q11*100,1))</f>
        <v>0</v>
      </c>
    </row>
    <row r="12" spans="1:19" ht="12.75" customHeight="1">
      <c r="A12" s="11">
        <v>26</v>
      </c>
      <c r="B12" s="12">
        <v>205</v>
      </c>
      <c r="C12" s="128" t="s">
        <v>56</v>
      </c>
      <c r="D12" s="129" t="s">
        <v>71</v>
      </c>
      <c r="E12" s="8"/>
      <c r="F12" s="3"/>
      <c r="G12" s="3"/>
      <c r="H12" s="12"/>
      <c r="I12" s="230">
        <v>1</v>
      </c>
      <c r="J12" s="229">
        <v>1</v>
      </c>
      <c r="K12" s="229">
        <v>0</v>
      </c>
      <c r="L12" s="79">
        <f t="shared" si="0"/>
        <v>0</v>
      </c>
      <c r="M12" s="46"/>
      <c r="N12" s="5"/>
      <c r="O12" s="19"/>
      <c r="P12" s="79" t="str">
        <f t="shared" si="1"/>
        <v> </v>
      </c>
      <c r="Q12" s="231">
        <v>101</v>
      </c>
      <c r="R12" s="233">
        <v>3</v>
      </c>
      <c r="S12" s="53">
        <f t="shared" si="2"/>
        <v>3</v>
      </c>
    </row>
    <row r="13" spans="1:19" ht="12.75" customHeight="1">
      <c r="A13" s="11">
        <v>26</v>
      </c>
      <c r="B13" s="12">
        <v>206</v>
      </c>
      <c r="C13" s="128" t="s">
        <v>56</v>
      </c>
      <c r="D13" s="111" t="s">
        <v>74</v>
      </c>
      <c r="E13" s="8"/>
      <c r="F13" s="3"/>
      <c r="G13" s="3"/>
      <c r="H13" s="12"/>
      <c r="I13" s="230">
        <v>1</v>
      </c>
      <c r="J13" s="229">
        <v>2</v>
      </c>
      <c r="K13" s="229">
        <v>0</v>
      </c>
      <c r="L13" s="79">
        <f t="shared" si="0"/>
        <v>0</v>
      </c>
      <c r="M13" s="46"/>
      <c r="N13" s="5"/>
      <c r="O13" s="19"/>
      <c r="P13" s="79" t="str">
        <f t="shared" si="1"/>
        <v> </v>
      </c>
      <c r="Q13" s="231">
        <v>23</v>
      </c>
      <c r="R13" s="233">
        <v>0</v>
      </c>
      <c r="S13" s="53">
        <f t="shared" si="2"/>
        <v>0</v>
      </c>
    </row>
    <row r="14" spans="1:19" ht="12.75" customHeight="1">
      <c r="A14" s="114">
        <v>26</v>
      </c>
      <c r="B14" s="115">
        <v>207</v>
      </c>
      <c r="C14" s="131" t="s">
        <v>56</v>
      </c>
      <c r="D14" s="111" t="s">
        <v>78</v>
      </c>
      <c r="E14" s="8"/>
      <c r="F14" s="3"/>
      <c r="G14" s="3"/>
      <c r="H14" s="12"/>
      <c r="I14" s="230">
        <v>1</v>
      </c>
      <c r="J14" s="229">
        <v>1</v>
      </c>
      <c r="K14" s="229">
        <v>0</v>
      </c>
      <c r="L14" s="79">
        <f t="shared" si="0"/>
        <v>0</v>
      </c>
      <c r="M14" s="46"/>
      <c r="N14" s="5"/>
      <c r="O14" s="19"/>
      <c r="P14" s="79" t="str">
        <f t="shared" si="1"/>
        <v> </v>
      </c>
      <c r="Q14" s="231">
        <v>129</v>
      </c>
      <c r="R14" s="233">
        <v>6</v>
      </c>
      <c r="S14" s="53">
        <f t="shared" si="2"/>
        <v>4.7</v>
      </c>
    </row>
    <row r="15" spans="1:19" ht="12.75" customHeight="1">
      <c r="A15" s="11">
        <v>26</v>
      </c>
      <c r="B15" s="12">
        <v>208</v>
      </c>
      <c r="C15" s="128" t="s">
        <v>56</v>
      </c>
      <c r="D15" s="111" t="s">
        <v>81</v>
      </c>
      <c r="E15" s="8"/>
      <c r="F15" s="3"/>
      <c r="G15" s="3"/>
      <c r="H15" s="12"/>
      <c r="I15" s="230">
        <v>1</v>
      </c>
      <c r="J15" s="229">
        <v>1</v>
      </c>
      <c r="K15" s="229">
        <v>0</v>
      </c>
      <c r="L15" s="79">
        <f t="shared" si="0"/>
        <v>0</v>
      </c>
      <c r="M15" s="46"/>
      <c r="N15" s="5"/>
      <c r="O15" s="19"/>
      <c r="P15" s="79" t="str">
        <f t="shared" si="1"/>
        <v> </v>
      </c>
      <c r="Q15" s="231">
        <v>8</v>
      </c>
      <c r="R15" s="233">
        <v>0</v>
      </c>
      <c r="S15" s="53">
        <f t="shared" si="2"/>
        <v>0</v>
      </c>
    </row>
    <row r="16" spans="1:19" ht="12.75" customHeight="1">
      <c r="A16" s="114">
        <v>26</v>
      </c>
      <c r="B16" s="115">
        <v>209</v>
      </c>
      <c r="C16" s="131" t="s">
        <v>56</v>
      </c>
      <c r="D16" s="111" t="s">
        <v>84</v>
      </c>
      <c r="E16" s="8"/>
      <c r="F16" s="3"/>
      <c r="G16" s="3"/>
      <c r="H16" s="12"/>
      <c r="I16" s="230">
        <v>1</v>
      </c>
      <c r="J16" s="229">
        <v>1</v>
      </c>
      <c r="K16" s="229">
        <v>0</v>
      </c>
      <c r="L16" s="79">
        <f t="shared" si="0"/>
        <v>0</v>
      </c>
      <c r="M16" s="46"/>
      <c r="N16" s="5"/>
      <c r="O16" s="19"/>
      <c r="P16" s="79" t="str">
        <f t="shared" si="1"/>
        <v> </v>
      </c>
      <c r="Q16" s="231">
        <v>57</v>
      </c>
      <c r="R16" s="233">
        <v>5</v>
      </c>
      <c r="S16" s="53">
        <f t="shared" si="2"/>
        <v>8.8</v>
      </c>
    </row>
    <row r="17" spans="1:19" ht="12.75" customHeight="1">
      <c r="A17" s="11">
        <v>26</v>
      </c>
      <c r="B17" s="12">
        <v>210</v>
      </c>
      <c r="C17" s="128" t="s">
        <v>56</v>
      </c>
      <c r="D17" s="111" t="s">
        <v>86</v>
      </c>
      <c r="E17" s="8"/>
      <c r="F17" s="3"/>
      <c r="G17" s="3"/>
      <c r="H17" s="12"/>
      <c r="I17" s="230">
        <v>1</v>
      </c>
      <c r="J17" s="229">
        <v>2</v>
      </c>
      <c r="K17" s="229">
        <v>0</v>
      </c>
      <c r="L17" s="79">
        <f t="shared" si="0"/>
        <v>0</v>
      </c>
      <c r="M17" s="46"/>
      <c r="N17" s="5"/>
      <c r="O17" s="19"/>
      <c r="P17" s="79" t="str">
        <f t="shared" si="1"/>
        <v> </v>
      </c>
      <c r="Q17" s="231">
        <v>47</v>
      </c>
      <c r="R17" s="233">
        <v>1</v>
      </c>
      <c r="S17" s="53">
        <f t="shared" si="2"/>
        <v>2.1</v>
      </c>
    </row>
    <row r="18" spans="1:19" ht="12.75" customHeight="1">
      <c r="A18" s="114">
        <v>26</v>
      </c>
      <c r="B18" s="115">
        <v>211</v>
      </c>
      <c r="C18" s="131" t="s">
        <v>56</v>
      </c>
      <c r="D18" s="111" t="s">
        <v>89</v>
      </c>
      <c r="E18" s="8"/>
      <c r="F18" s="3"/>
      <c r="G18" s="3"/>
      <c r="H18" s="12"/>
      <c r="I18" s="230">
        <v>1</v>
      </c>
      <c r="J18" s="229">
        <v>1</v>
      </c>
      <c r="K18" s="229">
        <v>0</v>
      </c>
      <c r="L18" s="79">
        <f t="shared" si="0"/>
        <v>0</v>
      </c>
      <c r="M18" s="46"/>
      <c r="N18" s="5"/>
      <c r="O18" s="19"/>
      <c r="P18" s="79"/>
      <c r="Q18" s="231"/>
      <c r="R18" s="233"/>
      <c r="S18" s="53"/>
    </row>
    <row r="19" spans="1:19" ht="12.75" customHeight="1">
      <c r="A19" s="11">
        <v>26</v>
      </c>
      <c r="B19" s="12">
        <v>212</v>
      </c>
      <c r="C19" s="128" t="s">
        <v>56</v>
      </c>
      <c r="D19" s="129" t="s">
        <v>92</v>
      </c>
      <c r="E19" s="8"/>
      <c r="F19" s="3"/>
      <c r="G19" s="3"/>
      <c r="H19" s="12"/>
      <c r="I19" s="230">
        <v>1</v>
      </c>
      <c r="J19" s="229">
        <v>2</v>
      </c>
      <c r="K19" s="229">
        <v>0</v>
      </c>
      <c r="L19" s="79">
        <f t="shared" si="0"/>
        <v>0</v>
      </c>
      <c r="M19" s="46"/>
      <c r="N19" s="5"/>
      <c r="O19" s="19"/>
      <c r="P19" s="79" t="str">
        <f t="shared" si="1"/>
        <v> </v>
      </c>
      <c r="Q19" s="231">
        <v>231</v>
      </c>
      <c r="R19" s="233">
        <v>0</v>
      </c>
      <c r="S19" s="53">
        <f t="shared" si="2"/>
        <v>0</v>
      </c>
    </row>
    <row r="20" spans="1:19" ht="12.75" customHeight="1">
      <c r="A20" s="11">
        <v>26</v>
      </c>
      <c r="B20" s="12">
        <v>213</v>
      </c>
      <c r="C20" s="128" t="s">
        <v>56</v>
      </c>
      <c r="D20" s="129" t="s">
        <v>95</v>
      </c>
      <c r="E20" s="8"/>
      <c r="F20" s="3"/>
      <c r="G20" s="3"/>
      <c r="H20" s="12"/>
      <c r="I20" s="230">
        <v>1</v>
      </c>
      <c r="J20" s="229">
        <v>2</v>
      </c>
      <c r="K20" s="229">
        <v>0</v>
      </c>
      <c r="L20" s="79">
        <f t="shared" si="0"/>
        <v>0</v>
      </c>
      <c r="M20" s="46"/>
      <c r="N20" s="5"/>
      <c r="O20" s="19"/>
      <c r="P20" s="79" t="str">
        <f t="shared" si="1"/>
        <v> </v>
      </c>
      <c r="Q20" s="231">
        <v>114</v>
      </c>
      <c r="R20" s="233">
        <v>0</v>
      </c>
      <c r="S20" s="53">
        <f t="shared" si="2"/>
        <v>0</v>
      </c>
    </row>
    <row r="21" spans="1:19" ht="12.75" customHeight="1">
      <c r="A21" s="11">
        <v>26</v>
      </c>
      <c r="B21" s="12">
        <v>214</v>
      </c>
      <c r="C21" s="128" t="s">
        <v>56</v>
      </c>
      <c r="D21" s="129" t="s">
        <v>97</v>
      </c>
      <c r="E21" s="8"/>
      <c r="F21" s="3"/>
      <c r="G21" s="3"/>
      <c r="H21" s="12"/>
      <c r="I21" s="230">
        <v>2</v>
      </c>
      <c r="J21" s="229">
        <v>1</v>
      </c>
      <c r="K21" s="229">
        <v>0</v>
      </c>
      <c r="L21" s="79">
        <f t="shared" si="0"/>
        <v>0</v>
      </c>
      <c r="M21" s="46"/>
      <c r="N21" s="5"/>
      <c r="O21" s="19"/>
      <c r="P21" s="79"/>
      <c r="Q21" s="231"/>
      <c r="R21" s="233"/>
      <c r="S21" s="53"/>
    </row>
    <row r="22" spans="1:19" ht="12.75" customHeight="1">
      <c r="A22" s="11">
        <v>26</v>
      </c>
      <c r="B22" s="12">
        <v>303</v>
      </c>
      <c r="C22" s="128" t="s">
        <v>56</v>
      </c>
      <c r="D22" s="111" t="s">
        <v>100</v>
      </c>
      <c r="E22" s="8"/>
      <c r="F22" s="3"/>
      <c r="G22" s="3"/>
      <c r="H22" s="12"/>
      <c r="I22" s="8"/>
      <c r="J22" s="19"/>
      <c r="K22" s="19"/>
      <c r="L22" s="79"/>
      <c r="M22" s="231">
        <v>1</v>
      </c>
      <c r="N22" s="232">
        <v>0</v>
      </c>
      <c r="O22" s="233">
        <v>0</v>
      </c>
      <c r="P22" s="79"/>
      <c r="Q22" s="231">
        <v>61</v>
      </c>
      <c r="R22" s="233">
        <v>5</v>
      </c>
      <c r="S22" s="53">
        <f t="shared" si="2"/>
        <v>8.2</v>
      </c>
    </row>
    <row r="23" spans="1:19" ht="12.75" customHeight="1">
      <c r="A23" s="11">
        <v>26</v>
      </c>
      <c r="B23" s="12">
        <v>322</v>
      </c>
      <c r="C23" s="128" t="s">
        <v>56</v>
      </c>
      <c r="D23" s="111" t="s">
        <v>103</v>
      </c>
      <c r="E23" s="227">
        <v>38291</v>
      </c>
      <c r="F23" s="133" t="s">
        <v>133</v>
      </c>
      <c r="G23" s="116">
        <v>2</v>
      </c>
      <c r="H23" s="117">
        <v>0</v>
      </c>
      <c r="I23" s="8"/>
      <c r="J23" s="19"/>
      <c r="K23" s="19"/>
      <c r="L23" s="79"/>
      <c r="M23" s="231">
        <v>1</v>
      </c>
      <c r="N23" s="232">
        <v>1</v>
      </c>
      <c r="O23" s="233">
        <v>0</v>
      </c>
      <c r="P23" s="79">
        <f>IF(O23=""," ",ROUND(O23/N23*100,1))</f>
        <v>0</v>
      </c>
      <c r="Q23" s="231"/>
      <c r="R23" s="233"/>
      <c r="S23" s="53"/>
    </row>
    <row r="24" spans="1:19" ht="12.75" customHeight="1">
      <c r="A24" s="11">
        <v>26</v>
      </c>
      <c r="B24" s="12">
        <v>343</v>
      </c>
      <c r="C24" s="128" t="s">
        <v>56</v>
      </c>
      <c r="D24" s="111" t="s">
        <v>107</v>
      </c>
      <c r="E24" s="8"/>
      <c r="F24" s="3"/>
      <c r="G24" s="3"/>
      <c r="H24" s="12"/>
      <c r="I24" s="8"/>
      <c r="J24" s="19"/>
      <c r="K24" s="19"/>
      <c r="L24" s="79"/>
      <c r="M24" s="231">
        <v>1</v>
      </c>
      <c r="N24" s="232">
        <v>1</v>
      </c>
      <c r="O24" s="233">
        <v>0</v>
      </c>
      <c r="P24" s="79">
        <f>IF(O24=""," ",ROUND(O24/N24*100,1))</f>
        <v>0</v>
      </c>
      <c r="Q24" s="231">
        <v>12</v>
      </c>
      <c r="R24" s="233">
        <v>0</v>
      </c>
      <c r="S24" s="53">
        <f t="shared" si="2"/>
        <v>0</v>
      </c>
    </row>
    <row r="25" spans="1:19" ht="12.75" customHeight="1">
      <c r="A25" s="11">
        <v>26</v>
      </c>
      <c r="B25" s="14">
        <v>344</v>
      </c>
      <c r="C25" s="128" t="s">
        <v>56</v>
      </c>
      <c r="D25" s="111" t="s">
        <v>108</v>
      </c>
      <c r="E25" s="8"/>
      <c r="F25" s="3"/>
      <c r="G25" s="3"/>
      <c r="H25" s="12"/>
      <c r="I25" s="8"/>
      <c r="J25" s="19"/>
      <c r="K25" s="19"/>
      <c r="L25" s="79"/>
      <c r="M25" s="231">
        <v>1</v>
      </c>
      <c r="N25" s="232">
        <v>1</v>
      </c>
      <c r="O25" s="233">
        <v>0</v>
      </c>
      <c r="P25" s="79">
        <f>IF(O25=""," ",ROUND(O25/N25*100,1))</f>
        <v>0</v>
      </c>
      <c r="Q25" s="231"/>
      <c r="R25" s="233"/>
      <c r="S25" s="53"/>
    </row>
    <row r="26" spans="1:19" ht="12.75" customHeight="1">
      <c r="A26" s="11">
        <v>26</v>
      </c>
      <c r="B26" s="14">
        <v>364</v>
      </c>
      <c r="C26" s="128" t="s">
        <v>56</v>
      </c>
      <c r="D26" s="111" t="s">
        <v>111</v>
      </c>
      <c r="E26" s="8"/>
      <c r="F26" s="3"/>
      <c r="G26" s="3"/>
      <c r="H26" s="12"/>
      <c r="I26" s="8"/>
      <c r="J26" s="19"/>
      <c r="K26" s="19"/>
      <c r="L26" s="79" t="str">
        <f t="shared" si="0"/>
        <v> </v>
      </c>
      <c r="M26" s="231">
        <v>1</v>
      </c>
      <c r="N26" s="232">
        <v>1</v>
      </c>
      <c r="O26" s="233">
        <v>0</v>
      </c>
      <c r="P26" s="79">
        <f t="shared" si="1"/>
        <v>0</v>
      </c>
      <c r="Q26" s="231">
        <v>2</v>
      </c>
      <c r="R26" s="233">
        <v>0</v>
      </c>
      <c r="S26" s="53">
        <f t="shared" si="2"/>
        <v>0</v>
      </c>
    </row>
    <row r="27" spans="1:19" ht="12.75" customHeight="1">
      <c r="A27" s="11">
        <v>26</v>
      </c>
      <c r="B27" s="14">
        <v>365</v>
      </c>
      <c r="C27" s="128" t="s">
        <v>56</v>
      </c>
      <c r="D27" s="111" t="s">
        <v>113</v>
      </c>
      <c r="E27" s="8"/>
      <c r="F27" s="3"/>
      <c r="G27" s="3"/>
      <c r="H27" s="12"/>
      <c r="I27" s="8"/>
      <c r="J27" s="19"/>
      <c r="K27" s="19"/>
      <c r="L27" s="79"/>
      <c r="M27" s="231">
        <v>1</v>
      </c>
      <c r="N27" s="232">
        <v>1</v>
      </c>
      <c r="O27" s="233">
        <v>0</v>
      </c>
      <c r="P27" s="79">
        <f t="shared" si="1"/>
        <v>0</v>
      </c>
      <c r="Q27" s="231"/>
      <c r="R27" s="233"/>
      <c r="S27" s="53"/>
    </row>
    <row r="28" spans="1:19" ht="12.75" customHeight="1">
      <c r="A28" s="11">
        <v>26</v>
      </c>
      <c r="B28" s="14">
        <v>366</v>
      </c>
      <c r="C28" s="128" t="s">
        <v>56</v>
      </c>
      <c r="D28" s="111" t="s">
        <v>115</v>
      </c>
      <c r="E28" s="8"/>
      <c r="F28" s="3"/>
      <c r="G28" s="3"/>
      <c r="H28" s="12"/>
      <c r="I28" s="8"/>
      <c r="J28" s="19"/>
      <c r="K28" s="19"/>
      <c r="L28" s="79"/>
      <c r="M28" s="231">
        <v>1</v>
      </c>
      <c r="N28" s="232">
        <v>1</v>
      </c>
      <c r="O28" s="233">
        <v>0</v>
      </c>
      <c r="P28" s="79">
        <f t="shared" si="1"/>
        <v>0</v>
      </c>
      <c r="Q28" s="231">
        <v>41</v>
      </c>
      <c r="R28" s="233">
        <v>0</v>
      </c>
      <c r="S28" s="53">
        <f t="shared" si="2"/>
        <v>0</v>
      </c>
    </row>
    <row r="29" spans="1:19" ht="12.75" customHeight="1">
      <c r="A29" s="11">
        <v>26</v>
      </c>
      <c r="B29" s="14">
        <v>367</v>
      </c>
      <c r="C29" s="128" t="s">
        <v>56</v>
      </c>
      <c r="D29" s="111" t="s">
        <v>118</v>
      </c>
      <c r="E29" s="8"/>
      <c r="F29" s="3"/>
      <c r="G29" s="3"/>
      <c r="H29" s="12"/>
      <c r="I29" s="8"/>
      <c r="J29" s="19"/>
      <c r="K29" s="19"/>
      <c r="L29" s="79"/>
      <c r="M29" s="231">
        <v>1</v>
      </c>
      <c r="N29" s="232">
        <v>0</v>
      </c>
      <c r="O29" s="233">
        <v>0</v>
      </c>
      <c r="P29" s="79"/>
      <c r="Q29" s="231"/>
      <c r="R29" s="233"/>
      <c r="S29" s="53"/>
    </row>
    <row r="30" spans="1:19" ht="12.75" customHeight="1">
      <c r="A30" s="11">
        <v>26</v>
      </c>
      <c r="B30" s="14">
        <v>407</v>
      </c>
      <c r="C30" s="128" t="s">
        <v>56</v>
      </c>
      <c r="D30" s="129" t="s">
        <v>120</v>
      </c>
      <c r="E30" s="8"/>
      <c r="F30" s="3"/>
      <c r="G30" s="3"/>
      <c r="H30" s="12"/>
      <c r="I30" s="8"/>
      <c r="J30" s="19"/>
      <c r="K30" s="19"/>
      <c r="L30" s="79" t="str">
        <f t="shared" si="0"/>
        <v> </v>
      </c>
      <c r="M30" s="231">
        <v>1</v>
      </c>
      <c r="N30" s="232">
        <v>1</v>
      </c>
      <c r="O30" s="233">
        <v>0</v>
      </c>
      <c r="P30" s="79">
        <f t="shared" si="1"/>
        <v>0</v>
      </c>
      <c r="Q30" s="231">
        <v>85</v>
      </c>
      <c r="R30" s="233">
        <v>0</v>
      </c>
      <c r="S30" s="53">
        <f t="shared" si="2"/>
        <v>0</v>
      </c>
    </row>
    <row r="31" spans="1:19" ht="12.75" customHeight="1">
      <c r="A31" s="11">
        <v>26</v>
      </c>
      <c r="B31" s="14">
        <v>463</v>
      </c>
      <c r="C31" s="128" t="s">
        <v>56</v>
      </c>
      <c r="D31" s="129" t="s">
        <v>121</v>
      </c>
      <c r="E31" s="8"/>
      <c r="F31" s="3"/>
      <c r="G31" s="3"/>
      <c r="H31" s="12"/>
      <c r="I31" s="8"/>
      <c r="J31" s="19"/>
      <c r="K31" s="19"/>
      <c r="L31" s="79" t="str">
        <f t="shared" si="0"/>
        <v> </v>
      </c>
      <c r="M31" s="231">
        <v>1</v>
      </c>
      <c r="N31" s="232">
        <v>1</v>
      </c>
      <c r="O31" s="233">
        <v>0</v>
      </c>
      <c r="P31" s="79">
        <f t="shared" si="1"/>
        <v>0</v>
      </c>
      <c r="Q31" s="231">
        <v>13</v>
      </c>
      <c r="R31" s="233">
        <v>0</v>
      </c>
      <c r="S31" s="53">
        <f t="shared" si="2"/>
        <v>0</v>
      </c>
    </row>
    <row r="32" spans="1:19" ht="12.75" customHeight="1">
      <c r="A32" s="11">
        <v>26</v>
      </c>
      <c r="B32" s="14">
        <v>465</v>
      </c>
      <c r="C32" s="128" t="s">
        <v>56</v>
      </c>
      <c r="D32" s="130" t="s">
        <v>123</v>
      </c>
      <c r="E32" s="8"/>
      <c r="F32" s="3"/>
      <c r="G32" s="3"/>
      <c r="H32" s="12"/>
      <c r="I32" s="8"/>
      <c r="J32" s="19"/>
      <c r="K32" s="19"/>
      <c r="L32" s="79" t="str">
        <f t="shared" si="0"/>
        <v> </v>
      </c>
      <c r="M32" s="231">
        <v>2</v>
      </c>
      <c r="N32" s="232">
        <v>1</v>
      </c>
      <c r="O32" s="233">
        <v>0</v>
      </c>
      <c r="P32" s="79">
        <f t="shared" si="1"/>
        <v>0</v>
      </c>
      <c r="Q32" s="231">
        <v>15</v>
      </c>
      <c r="R32" s="233">
        <v>0</v>
      </c>
      <c r="S32" s="53">
        <f t="shared" si="2"/>
        <v>0</v>
      </c>
    </row>
    <row r="33" spans="1:19" ht="12.75" customHeight="1" thickBot="1">
      <c r="A33" s="13"/>
      <c r="B33" s="14"/>
      <c r="C33" s="10"/>
      <c r="D33" s="20"/>
      <c r="E33" s="9"/>
      <c r="F33" s="6"/>
      <c r="G33" s="6"/>
      <c r="H33" s="14"/>
      <c r="I33" s="9"/>
      <c r="J33" s="20"/>
      <c r="K33" s="20"/>
      <c r="L33" s="80" t="str">
        <f t="shared" si="0"/>
        <v> </v>
      </c>
      <c r="M33" s="47"/>
      <c r="N33" s="7"/>
      <c r="O33" s="20"/>
      <c r="P33" s="79" t="str">
        <f t="shared" si="1"/>
        <v> </v>
      </c>
      <c r="Q33" s="47"/>
      <c r="R33" s="20"/>
      <c r="S33" s="78" t="str">
        <f t="shared" si="2"/>
        <v> </v>
      </c>
    </row>
    <row r="34" spans="1:19" ht="16.5" customHeight="1" thickBot="1">
      <c r="A34" s="24"/>
      <c r="B34" s="25">
        <v>1000</v>
      </c>
      <c r="C34" s="308" t="s">
        <v>10</v>
      </c>
      <c r="D34" s="309"/>
      <c r="E34" s="15"/>
      <c r="F34" s="89">
        <f>COUNTA(F8:F33)</f>
        <v>1</v>
      </c>
      <c r="G34" s="16"/>
      <c r="H34" s="90">
        <f>SUM(H8:H33)</f>
        <v>0</v>
      </c>
      <c r="I34" s="59">
        <f>COUNTA(I8:I33)</f>
        <v>14</v>
      </c>
      <c r="J34" s="58">
        <f>SUM(J8:J33)</f>
        <v>20</v>
      </c>
      <c r="K34" s="58">
        <f>SUM(K8:K33)</f>
        <v>0</v>
      </c>
      <c r="L34" s="81">
        <f t="shared" si="0"/>
        <v>0</v>
      </c>
      <c r="M34" s="88">
        <f>COUNTA(M8:M33)</f>
        <v>11</v>
      </c>
      <c r="N34" s="58">
        <f>SUM(N8:N33)</f>
        <v>9</v>
      </c>
      <c r="O34" s="58">
        <f>SUM(O8:O33)</f>
        <v>0</v>
      </c>
      <c r="P34" s="81">
        <f>IF(N34=""," ",ROUND(O34/N34*100,1))</f>
        <v>0</v>
      </c>
      <c r="Q34" s="234">
        <f>SUM(Q8:Q33)</f>
        <v>1470</v>
      </c>
      <c r="R34" s="235">
        <f>SUM(R8:R33)</f>
        <v>22</v>
      </c>
      <c r="S34" s="57">
        <f>IF(Q34=""," ",ROUND(R34/Q34*100,1))</f>
        <v>1.5</v>
      </c>
    </row>
    <row r="35" ht="12.75" customHeight="1"/>
  </sheetData>
  <mergeCells count="22">
    <mergeCell ref="C34:D34"/>
    <mergeCell ref="H5:H6"/>
    <mergeCell ref="E5:E6"/>
    <mergeCell ref="F5:F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A4:A6"/>
    <mergeCell ref="B4:B6"/>
    <mergeCell ref="C4:C6"/>
    <mergeCell ref="D4:D6"/>
    <mergeCell ref="Q5:Q6"/>
    <mergeCell ref="M5:M6"/>
    <mergeCell ref="O5:O6"/>
    <mergeCell ref="P5:P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&amp;R（京都府）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0.50390625" style="2" customWidth="1"/>
    <col min="5" max="5" width="5.625" style="2" customWidth="1"/>
    <col min="6" max="6" width="9.125" style="2" customWidth="1"/>
    <col min="7" max="8" width="5.125" style="2" customWidth="1"/>
    <col min="9" max="9" width="6.125" style="2" customWidth="1"/>
    <col min="10" max="13" width="5.625" style="2" customWidth="1"/>
    <col min="14" max="15" width="6.375" style="2" customWidth="1"/>
    <col min="16" max="16" width="5.625" style="2" customWidth="1"/>
    <col min="17" max="18" width="5.125" style="2" customWidth="1"/>
    <col min="19" max="21" width="5.625" style="2" customWidth="1"/>
    <col min="22" max="22" width="6.00390625" style="2" customWidth="1"/>
    <col min="23" max="23" width="5.625" style="2" customWidth="1"/>
    <col min="24" max="24" width="5.125" style="2" customWidth="1"/>
    <col min="25" max="25" width="6.125" style="2" customWidth="1"/>
    <col min="26" max="27" width="5.625" style="2" customWidth="1"/>
    <col min="28" max="16384" width="9.00390625" style="2" customWidth="1"/>
  </cols>
  <sheetData>
    <row r="1" ht="12">
      <c r="A1" s="2" t="s">
        <v>49</v>
      </c>
    </row>
    <row r="2" spans="1:2" ht="22.5" customHeight="1">
      <c r="A2" s="44" t="s">
        <v>23</v>
      </c>
      <c r="B2" s="4"/>
    </row>
    <row r="3" spans="1:2" ht="15" thickBot="1">
      <c r="A3" s="44"/>
      <c r="B3" s="86" t="s">
        <v>30</v>
      </c>
    </row>
    <row r="4" spans="1:27" s="84" customFormat="1" ht="19.5" customHeight="1" thickBot="1">
      <c r="A4" s="82"/>
      <c r="B4" s="83">
        <v>1</v>
      </c>
      <c r="C4" s="415">
        <v>39539</v>
      </c>
      <c r="D4" s="416"/>
      <c r="E4" s="416"/>
      <c r="F4" s="83">
        <v>2</v>
      </c>
      <c r="G4" s="415">
        <v>39569</v>
      </c>
      <c r="H4" s="416"/>
      <c r="I4" s="416"/>
      <c r="J4" s="83">
        <v>3</v>
      </c>
      <c r="K4" s="415" t="s">
        <v>29</v>
      </c>
      <c r="L4" s="416"/>
      <c r="M4" s="416"/>
      <c r="N4" s="416"/>
      <c r="O4" s="419"/>
      <c r="AA4" s="85"/>
    </row>
    <row r="5" spans="1:27" ht="9.75" customHeight="1" thickBot="1">
      <c r="A5"/>
      <c r="B5" s="69"/>
      <c r="C5" s="69"/>
      <c r="D5" s="69"/>
      <c r="E5" s="69"/>
      <c r="F5" s="69"/>
      <c r="G5" s="69"/>
      <c r="H5" s="69"/>
      <c r="I5" s="70"/>
      <c r="J5" s="71"/>
      <c r="K5" s="71"/>
      <c r="L5" s="69"/>
      <c r="M5" s="69"/>
      <c r="N5" s="69"/>
      <c r="O5" s="69"/>
      <c r="P5" s="69"/>
      <c r="Q5" s="69"/>
      <c r="R5" s="69"/>
      <c r="S5" s="70"/>
      <c r="T5" s="71"/>
      <c r="U5" s="71"/>
      <c r="V5" s="69"/>
      <c r="W5" s="69"/>
      <c r="X5" s="71"/>
      <c r="Y5" s="71"/>
      <c r="Z5" s="71"/>
      <c r="AA5"/>
    </row>
    <row r="6" spans="1:27" ht="13.5" customHeight="1" thickBot="1">
      <c r="A6"/>
      <c r="B6" s="69"/>
      <c r="C6" s="69"/>
      <c r="D6" s="69"/>
      <c r="E6" s="385" t="s">
        <v>27</v>
      </c>
      <c r="F6" s="387"/>
      <c r="G6" s="251">
        <v>1</v>
      </c>
      <c r="H6" s="72"/>
      <c r="I6" s="72"/>
      <c r="J6" s="72"/>
      <c r="K6" s="72"/>
      <c r="L6" s="385" t="s">
        <v>27</v>
      </c>
      <c r="M6" s="386"/>
      <c r="N6" s="387"/>
      <c r="O6" s="252">
        <v>1</v>
      </c>
      <c r="P6" s="69"/>
      <c r="Q6" s="385" t="s">
        <v>27</v>
      </c>
      <c r="R6" s="386"/>
      <c r="S6" s="387"/>
      <c r="T6" s="252">
        <v>1</v>
      </c>
      <c r="U6" s="71"/>
      <c r="V6" s="385" t="s">
        <v>27</v>
      </c>
      <c r="W6" s="386"/>
      <c r="X6" s="387"/>
      <c r="Y6" s="252">
        <v>1</v>
      </c>
      <c r="Z6" s="71"/>
      <c r="AA6"/>
    </row>
    <row r="7" spans="1:27" ht="26.25" customHeight="1">
      <c r="A7" s="328" t="s">
        <v>38</v>
      </c>
      <c r="B7" s="408" t="s">
        <v>204</v>
      </c>
      <c r="C7" s="405" t="s">
        <v>0</v>
      </c>
      <c r="D7" s="337" t="s">
        <v>24</v>
      </c>
      <c r="E7" s="388" t="s">
        <v>205</v>
      </c>
      <c r="F7" s="389"/>
      <c r="G7" s="389"/>
      <c r="H7" s="389"/>
      <c r="I7" s="389"/>
      <c r="J7" s="389"/>
      <c r="K7" s="390"/>
      <c r="L7" s="388" t="s">
        <v>6</v>
      </c>
      <c r="M7" s="389"/>
      <c r="N7" s="389"/>
      <c r="O7" s="389"/>
      <c r="P7" s="390"/>
      <c r="Q7" s="388" t="s">
        <v>3</v>
      </c>
      <c r="R7" s="389"/>
      <c r="S7" s="389"/>
      <c r="T7" s="389"/>
      <c r="U7" s="390"/>
      <c r="V7" s="391" t="s">
        <v>48</v>
      </c>
      <c r="W7" s="392"/>
      <c r="X7" s="392"/>
      <c r="Y7" s="392"/>
      <c r="Z7" s="392"/>
      <c r="AA7" s="393"/>
    </row>
    <row r="8" spans="1:27" ht="15.75" customHeight="1">
      <c r="A8" s="329"/>
      <c r="B8" s="409"/>
      <c r="C8" s="406"/>
      <c r="D8" s="338"/>
      <c r="E8" s="411" t="s">
        <v>206</v>
      </c>
      <c r="F8" s="413" t="s">
        <v>207</v>
      </c>
      <c r="G8" s="403" t="s">
        <v>2</v>
      </c>
      <c r="H8" s="134"/>
      <c r="I8" s="394" t="s">
        <v>1</v>
      </c>
      <c r="J8" s="134"/>
      <c r="K8" s="399" t="s">
        <v>199</v>
      </c>
      <c r="L8" s="403" t="s">
        <v>2</v>
      </c>
      <c r="M8" s="134"/>
      <c r="N8" s="394" t="s">
        <v>1</v>
      </c>
      <c r="O8" s="134"/>
      <c r="P8" s="399" t="s">
        <v>199</v>
      </c>
      <c r="Q8" s="403" t="s">
        <v>2</v>
      </c>
      <c r="R8" s="134"/>
      <c r="S8" s="394" t="s">
        <v>1</v>
      </c>
      <c r="T8" s="134"/>
      <c r="U8" s="399" t="s">
        <v>199</v>
      </c>
      <c r="V8" s="401" t="s">
        <v>17</v>
      </c>
      <c r="W8" s="134"/>
      <c r="X8" s="435" t="s">
        <v>199</v>
      </c>
      <c r="Y8" s="396" t="s">
        <v>18</v>
      </c>
      <c r="Z8" s="397"/>
      <c r="AA8" s="398"/>
    </row>
    <row r="9" spans="1:27" ht="61.5" customHeight="1">
      <c r="A9" s="330"/>
      <c r="B9" s="410"/>
      <c r="C9" s="407"/>
      <c r="D9" s="339"/>
      <c r="E9" s="412"/>
      <c r="F9" s="414"/>
      <c r="G9" s="404"/>
      <c r="H9" s="135" t="s">
        <v>208</v>
      </c>
      <c r="I9" s="395"/>
      <c r="J9" s="135" t="s">
        <v>209</v>
      </c>
      <c r="K9" s="400"/>
      <c r="L9" s="404"/>
      <c r="M9" s="135" t="s">
        <v>208</v>
      </c>
      <c r="N9" s="395"/>
      <c r="O9" s="204" t="s">
        <v>209</v>
      </c>
      <c r="P9" s="400"/>
      <c r="Q9" s="404"/>
      <c r="R9" s="135" t="s">
        <v>208</v>
      </c>
      <c r="S9" s="395"/>
      <c r="T9" s="135" t="s">
        <v>209</v>
      </c>
      <c r="U9" s="400"/>
      <c r="V9" s="402"/>
      <c r="W9" s="135" t="s">
        <v>210</v>
      </c>
      <c r="X9" s="436"/>
      <c r="Y9" s="136" t="s">
        <v>211</v>
      </c>
      <c r="Z9" s="135" t="s">
        <v>210</v>
      </c>
      <c r="AA9" s="137" t="s">
        <v>199</v>
      </c>
    </row>
    <row r="10" spans="1:27" s="146" customFormat="1" ht="12.75" customHeight="1">
      <c r="A10" s="147">
        <v>26</v>
      </c>
      <c r="B10" s="148">
        <v>100</v>
      </c>
      <c r="C10" s="253" t="s">
        <v>56</v>
      </c>
      <c r="D10" s="150" t="s">
        <v>212</v>
      </c>
      <c r="E10" s="254">
        <v>0.35</v>
      </c>
      <c r="F10" s="158" t="s">
        <v>245</v>
      </c>
      <c r="G10" s="266">
        <v>152</v>
      </c>
      <c r="H10" s="267">
        <v>146</v>
      </c>
      <c r="I10" s="266">
        <v>2976</v>
      </c>
      <c r="J10" s="267">
        <v>896</v>
      </c>
      <c r="K10" s="295">
        <v>30.1</v>
      </c>
      <c r="L10" s="276">
        <v>78</v>
      </c>
      <c r="M10" s="267">
        <v>70</v>
      </c>
      <c r="N10" s="266">
        <v>1864</v>
      </c>
      <c r="O10" s="277">
        <v>503</v>
      </c>
      <c r="P10" s="294">
        <f>O10/N10*100</f>
        <v>26.98497854077253</v>
      </c>
      <c r="Q10" s="276">
        <v>6</v>
      </c>
      <c r="R10" s="267">
        <v>3</v>
      </c>
      <c r="S10" s="266">
        <v>68</v>
      </c>
      <c r="T10" s="267">
        <v>7</v>
      </c>
      <c r="U10" s="295">
        <v>10.3</v>
      </c>
      <c r="V10" s="284">
        <v>1191</v>
      </c>
      <c r="W10" s="267">
        <v>88</v>
      </c>
      <c r="X10" s="292">
        <v>7.4</v>
      </c>
      <c r="Y10" s="267">
        <v>744</v>
      </c>
      <c r="Z10" s="267">
        <v>41</v>
      </c>
      <c r="AA10" s="293">
        <v>5.5</v>
      </c>
    </row>
    <row r="11" spans="1:27" ht="12.75" customHeight="1">
      <c r="A11" s="30">
        <v>26</v>
      </c>
      <c r="B11" s="205">
        <v>201</v>
      </c>
      <c r="C11" s="206" t="s">
        <v>56</v>
      </c>
      <c r="D11" s="207" t="s">
        <v>57</v>
      </c>
      <c r="E11" s="118">
        <v>0.3</v>
      </c>
      <c r="F11" s="119" t="s">
        <v>135</v>
      </c>
      <c r="G11" s="268">
        <v>35</v>
      </c>
      <c r="H11" s="268">
        <v>28</v>
      </c>
      <c r="I11" s="268">
        <v>530</v>
      </c>
      <c r="J11" s="268">
        <v>97</v>
      </c>
      <c r="K11" s="208">
        <f aca="true" t="shared" si="0" ref="K11:K35">IF(G11=""," ",ROUND(J11/I11*100,1))</f>
        <v>18.3</v>
      </c>
      <c r="L11" s="260">
        <v>29</v>
      </c>
      <c r="M11" s="255">
        <v>24</v>
      </c>
      <c r="N11" s="255">
        <v>472</v>
      </c>
      <c r="O11" s="255">
        <v>91</v>
      </c>
      <c r="P11" s="208">
        <f>IF(L11=""," ",ROUND(O11/N11*100,1))</f>
        <v>19.3</v>
      </c>
      <c r="Q11" s="265">
        <v>6</v>
      </c>
      <c r="R11" s="255">
        <v>4</v>
      </c>
      <c r="S11" s="255">
        <v>58</v>
      </c>
      <c r="T11" s="255">
        <v>6</v>
      </c>
      <c r="U11" s="208">
        <f>IF(Q11=""," ",ROUND(T11/S11*100,1))</f>
        <v>10.3</v>
      </c>
      <c r="V11" s="265">
        <v>155</v>
      </c>
      <c r="W11" s="255">
        <v>12</v>
      </c>
      <c r="X11" s="209">
        <f>IF(V11=""," ",ROUND(W11/V11*100,1))</f>
        <v>7.7</v>
      </c>
      <c r="Y11" s="255">
        <v>96</v>
      </c>
      <c r="Z11" s="255">
        <v>3</v>
      </c>
      <c r="AA11" s="210">
        <f>IF(Y11=""," ",ROUND(Z11/Y11*100,1))</f>
        <v>3.1</v>
      </c>
    </row>
    <row r="12" spans="1:27" ht="12.75" customHeight="1">
      <c r="A12" s="11">
        <v>26</v>
      </c>
      <c r="B12" s="12">
        <v>202</v>
      </c>
      <c r="C12" s="128" t="s">
        <v>56</v>
      </c>
      <c r="D12" s="129" t="s">
        <v>61</v>
      </c>
      <c r="E12" s="120">
        <v>0.3</v>
      </c>
      <c r="F12" s="121" t="s">
        <v>135</v>
      </c>
      <c r="G12" s="267">
        <v>40</v>
      </c>
      <c r="H12" s="267">
        <v>30</v>
      </c>
      <c r="I12" s="267">
        <v>652</v>
      </c>
      <c r="J12" s="267">
        <v>135</v>
      </c>
      <c r="K12" s="53">
        <f t="shared" si="0"/>
        <v>20.7</v>
      </c>
      <c r="L12" s="257">
        <v>26</v>
      </c>
      <c r="M12" s="256">
        <v>19</v>
      </c>
      <c r="N12" s="256">
        <v>392</v>
      </c>
      <c r="O12" s="256">
        <v>70</v>
      </c>
      <c r="P12" s="53">
        <f aca="true" t="shared" si="1" ref="P12:P35">IF(L12=""," ",ROUND(O12/N12*100,1))</f>
        <v>17.9</v>
      </c>
      <c r="Q12" s="261">
        <v>6</v>
      </c>
      <c r="R12" s="256">
        <v>3</v>
      </c>
      <c r="S12" s="256">
        <v>51</v>
      </c>
      <c r="T12" s="256">
        <v>3</v>
      </c>
      <c r="U12" s="53">
        <f aca="true" t="shared" si="2" ref="U12:U35">IF(Q12=""," ",ROUND(T12/S12*100,1))</f>
        <v>5.9</v>
      </c>
      <c r="V12" s="261">
        <v>136</v>
      </c>
      <c r="W12" s="256">
        <v>5</v>
      </c>
      <c r="X12" s="65">
        <f aca="true" t="shared" si="3" ref="X12:X35">IF(V12=""," ",ROUND(W12/V12*100,1))</f>
        <v>3.7</v>
      </c>
      <c r="Y12" s="256">
        <v>104</v>
      </c>
      <c r="Z12" s="256">
        <v>3</v>
      </c>
      <c r="AA12" s="61">
        <f aca="true" t="shared" si="4" ref="AA12:AA21">IF(Y12=""," ",ROUND(Z12/Y12*100,1))</f>
        <v>2.9</v>
      </c>
    </row>
    <row r="13" spans="1:27" ht="12.75" customHeight="1">
      <c r="A13" s="11">
        <v>26</v>
      </c>
      <c r="B13" s="12">
        <v>203</v>
      </c>
      <c r="C13" s="128" t="s">
        <v>56</v>
      </c>
      <c r="D13" s="129" t="s">
        <v>63</v>
      </c>
      <c r="E13" s="120">
        <v>0.4</v>
      </c>
      <c r="F13" s="121" t="s">
        <v>135</v>
      </c>
      <c r="G13" s="267">
        <v>43</v>
      </c>
      <c r="H13" s="267">
        <v>38</v>
      </c>
      <c r="I13" s="267">
        <v>1031</v>
      </c>
      <c r="J13" s="267">
        <v>296</v>
      </c>
      <c r="K13" s="53">
        <f t="shared" si="0"/>
        <v>28.7</v>
      </c>
      <c r="L13" s="257">
        <v>11</v>
      </c>
      <c r="M13" s="256">
        <v>11</v>
      </c>
      <c r="N13" s="256">
        <v>160</v>
      </c>
      <c r="O13" s="256">
        <v>50</v>
      </c>
      <c r="P13" s="53">
        <f t="shared" si="1"/>
        <v>31.3</v>
      </c>
      <c r="Q13" s="261">
        <v>6</v>
      </c>
      <c r="R13" s="256">
        <v>5</v>
      </c>
      <c r="S13" s="256">
        <v>41</v>
      </c>
      <c r="T13" s="256">
        <v>10</v>
      </c>
      <c r="U13" s="53">
        <f t="shared" si="2"/>
        <v>24.4</v>
      </c>
      <c r="V13" s="261">
        <v>49</v>
      </c>
      <c r="W13" s="256">
        <v>2</v>
      </c>
      <c r="X13" s="65">
        <f t="shared" si="3"/>
        <v>4.1</v>
      </c>
      <c r="Y13" s="256">
        <v>42</v>
      </c>
      <c r="Z13" s="256">
        <v>2</v>
      </c>
      <c r="AA13" s="61">
        <f t="shared" si="4"/>
        <v>4.8</v>
      </c>
    </row>
    <row r="14" spans="1:27" ht="12.75" customHeight="1">
      <c r="A14" s="114">
        <v>26</v>
      </c>
      <c r="B14" s="115">
        <v>204</v>
      </c>
      <c r="C14" s="131" t="s">
        <v>56</v>
      </c>
      <c r="D14" s="111" t="s">
        <v>67</v>
      </c>
      <c r="E14" s="120">
        <v>0.35</v>
      </c>
      <c r="F14" s="121" t="s">
        <v>135</v>
      </c>
      <c r="G14" s="267">
        <v>26</v>
      </c>
      <c r="H14" s="267">
        <v>26</v>
      </c>
      <c r="I14" s="267">
        <v>512</v>
      </c>
      <c r="J14" s="267">
        <v>127</v>
      </c>
      <c r="K14" s="53">
        <f t="shared" si="0"/>
        <v>24.8</v>
      </c>
      <c r="L14" s="257">
        <v>26</v>
      </c>
      <c r="M14" s="256">
        <v>26</v>
      </c>
      <c r="N14" s="256">
        <v>512</v>
      </c>
      <c r="O14" s="256">
        <v>127</v>
      </c>
      <c r="P14" s="53">
        <f t="shared" si="1"/>
        <v>24.8</v>
      </c>
      <c r="Q14" s="261">
        <v>6</v>
      </c>
      <c r="R14" s="256">
        <v>4</v>
      </c>
      <c r="S14" s="256">
        <v>37</v>
      </c>
      <c r="T14" s="256">
        <v>5</v>
      </c>
      <c r="U14" s="53">
        <f t="shared" si="2"/>
        <v>13.5</v>
      </c>
      <c r="V14" s="261">
        <v>215</v>
      </c>
      <c r="W14" s="256">
        <v>26</v>
      </c>
      <c r="X14" s="65">
        <f t="shared" si="3"/>
        <v>12.1</v>
      </c>
      <c r="Y14" s="256">
        <v>127</v>
      </c>
      <c r="Z14" s="256">
        <v>10</v>
      </c>
      <c r="AA14" s="61">
        <f t="shared" si="4"/>
        <v>7.9</v>
      </c>
    </row>
    <row r="15" spans="1:27" ht="12.75" customHeight="1">
      <c r="A15" s="11">
        <v>26</v>
      </c>
      <c r="B15" s="12">
        <v>205</v>
      </c>
      <c r="C15" s="128" t="s">
        <v>56</v>
      </c>
      <c r="D15" s="129" t="s">
        <v>71</v>
      </c>
      <c r="E15" s="120">
        <v>0.35</v>
      </c>
      <c r="F15" s="122" t="s">
        <v>138</v>
      </c>
      <c r="G15" s="269">
        <v>45</v>
      </c>
      <c r="H15" s="269">
        <v>40</v>
      </c>
      <c r="I15" s="269">
        <v>567</v>
      </c>
      <c r="J15" s="269">
        <v>128</v>
      </c>
      <c r="K15" s="53">
        <f t="shared" si="0"/>
        <v>22.6</v>
      </c>
      <c r="L15" s="261">
        <v>16</v>
      </c>
      <c r="M15" s="257">
        <v>15</v>
      </c>
      <c r="N15" s="256">
        <v>245</v>
      </c>
      <c r="O15" s="256">
        <v>49</v>
      </c>
      <c r="P15" s="53">
        <f t="shared" si="1"/>
        <v>20</v>
      </c>
      <c r="Q15" s="261">
        <v>6</v>
      </c>
      <c r="R15" s="256">
        <v>5</v>
      </c>
      <c r="S15" s="256">
        <v>40</v>
      </c>
      <c r="T15" s="256">
        <v>8</v>
      </c>
      <c r="U15" s="53">
        <f t="shared" si="2"/>
        <v>20</v>
      </c>
      <c r="V15" s="264">
        <v>32</v>
      </c>
      <c r="W15" s="256">
        <v>1</v>
      </c>
      <c r="X15" s="65">
        <f t="shared" si="3"/>
        <v>3.1</v>
      </c>
      <c r="Y15" s="256">
        <v>30</v>
      </c>
      <c r="Z15" s="256">
        <v>1</v>
      </c>
      <c r="AA15" s="61">
        <f t="shared" si="4"/>
        <v>3.3</v>
      </c>
    </row>
    <row r="16" spans="1:27" ht="12.75" customHeight="1">
      <c r="A16" s="11">
        <v>26</v>
      </c>
      <c r="B16" s="12">
        <v>206</v>
      </c>
      <c r="C16" s="128" t="s">
        <v>56</v>
      </c>
      <c r="D16" s="111" t="s">
        <v>74</v>
      </c>
      <c r="E16" s="120">
        <v>0.5</v>
      </c>
      <c r="F16" s="121" t="s">
        <v>135</v>
      </c>
      <c r="G16" s="267">
        <v>43</v>
      </c>
      <c r="H16" s="267">
        <v>40</v>
      </c>
      <c r="I16" s="267">
        <v>612</v>
      </c>
      <c r="J16" s="267">
        <v>193</v>
      </c>
      <c r="K16" s="53">
        <f t="shared" si="0"/>
        <v>31.5</v>
      </c>
      <c r="L16" s="257">
        <v>28</v>
      </c>
      <c r="M16" s="256">
        <v>25</v>
      </c>
      <c r="N16" s="256">
        <v>403</v>
      </c>
      <c r="O16" s="256">
        <v>109</v>
      </c>
      <c r="P16" s="53">
        <f t="shared" si="1"/>
        <v>27</v>
      </c>
      <c r="Q16" s="261">
        <v>6</v>
      </c>
      <c r="R16" s="256">
        <v>5</v>
      </c>
      <c r="S16" s="256">
        <v>47</v>
      </c>
      <c r="T16" s="256">
        <v>8</v>
      </c>
      <c r="U16" s="53">
        <f t="shared" si="2"/>
        <v>17</v>
      </c>
      <c r="V16" s="261">
        <v>107</v>
      </c>
      <c r="W16" s="256">
        <v>9</v>
      </c>
      <c r="X16" s="65">
        <f t="shared" si="3"/>
        <v>8.4</v>
      </c>
      <c r="Y16" s="256">
        <v>77</v>
      </c>
      <c r="Z16" s="256">
        <v>2</v>
      </c>
      <c r="AA16" s="61">
        <f t="shared" si="4"/>
        <v>2.6</v>
      </c>
    </row>
    <row r="17" spans="1:27" ht="12.75" customHeight="1">
      <c r="A17" s="114">
        <v>26</v>
      </c>
      <c r="B17" s="115">
        <v>207</v>
      </c>
      <c r="C17" s="131" t="s">
        <v>56</v>
      </c>
      <c r="D17" s="111" t="s">
        <v>78</v>
      </c>
      <c r="E17" s="120">
        <v>0.3</v>
      </c>
      <c r="F17" s="121" t="s">
        <v>136</v>
      </c>
      <c r="G17" s="267">
        <v>37</v>
      </c>
      <c r="H17" s="267">
        <v>26</v>
      </c>
      <c r="I17" s="267">
        <v>431</v>
      </c>
      <c r="J17" s="267">
        <v>101</v>
      </c>
      <c r="K17" s="53">
        <f t="shared" si="0"/>
        <v>23.4</v>
      </c>
      <c r="L17" s="257">
        <v>30</v>
      </c>
      <c r="M17" s="256">
        <v>24</v>
      </c>
      <c r="N17" s="256">
        <v>419</v>
      </c>
      <c r="O17" s="256">
        <v>99</v>
      </c>
      <c r="P17" s="53">
        <f t="shared" si="1"/>
        <v>23.6</v>
      </c>
      <c r="Q17" s="261">
        <v>6</v>
      </c>
      <c r="R17" s="256">
        <v>3</v>
      </c>
      <c r="S17" s="256">
        <v>39</v>
      </c>
      <c r="T17" s="256">
        <v>6</v>
      </c>
      <c r="U17" s="53">
        <f t="shared" si="2"/>
        <v>15.4</v>
      </c>
      <c r="V17" s="261">
        <v>92</v>
      </c>
      <c r="W17" s="256">
        <v>14</v>
      </c>
      <c r="X17" s="65">
        <f t="shared" si="3"/>
        <v>15.2</v>
      </c>
      <c r="Y17" s="256">
        <v>75</v>
      </c>
      <c r="Z17" s="256">
        <v>6</v>
      </c>
      <c r="AA17" s="61">
        <f t="shared" si="4"/>
        <v>8</v>
      </c>
    </row>
    <row r="18" spans="1:27" ht="12.75" customHeight="1">
      <c r="A18" s="11">
        <v>26</v>
      </c>
      <c r="B18" s="12">
        <v>208</v>
      </c>
      <c r="C18" s="128" t="s">
        <v>56</v>
      </c>
      <c r="D18" s="111" t="s">
        <v>81</v>
      </c>
      <c r="E18" s="120">
        <v>0.4</v>
      </c>
      <c r="F18" s="121" t="s">
        <v>135</v>
      </c>
      <c r="G18" s="267">
        <v>49</v>
      </c>
      <c r="H18" s="267">
        <v>37</v>
      </c>
      <c r="I18" s="267">
        <v>612</v>
      </c>
      <c r="J18" s="267">
        <v>178</v>
      </c>
      <c r="K18" s="53">
        <f t="shared" si="0"/>
        <v>29.1</v>
      </c>
      <c r="L18" s="257">
        <v>15</v>
      </c>
      <c r="M18" s="256">
        <v>13</v>
      </c>
      <c r="N18" s="256">
        <v>161</v>
      </c>
      <c r="O18" s="256">
        <v>28</v>
      </c>
      <c r="P18" s="53">
        <f t="shared" si="1"/>
        <v>17.4</v>
      </c>
      <c r="Q18" s="261">
        <v>6</v>
      </c>
      <c r="R18" s="256">
        <v>4</v>
      </c>
      <c r="S18" s="256">
        <v>33</v>
      </c>
      <c r="T18" s="256">
        <v>5</v>
      </c>
      <c r="U18" s="53">
        <f t="shared" si="2"/>
        <v>15.2</v>
      </c>
      <c r="V18" s="261">
        <v>61</v>
      </c>
      <c r="W18" s="256">
        <v>5</v>
      </c>
      <c r="X18" s="65">
        <f t="shared" si="3"/>
        <v>8.2</v>
      </c>
      <c r="Y18" s="256">
        <v>52</v>
      </c>
      <c r="Z18" s="256">
        <v>5</v>
      </c>
      <c r="AA18" s="61">
        <f t="shared" si="4"/>
        <v>9.6</v>
      </c>
    </row>
    <row r="19" spans="1:27" ht="12.75" customHeight="1">
      <c r="A19" s="114">
        <v>26</v>
      </c>
      <c r="B19" s="115">
        <v>209</v>
      </c>
      <c r="C19" s="131" t="s">
        <v>56</v>
      </c>
      <c r="D19" s="111" t="s">
        <v>84</v>
      </c>
      <c r="E19" s="120">
        <v>0.5</v>
      </c>
      <c r="F19" s="121" t="s">
        <v>137</v>
      </c>
      <c r="G19" s="267">
        <v>22</v>
      </c>
      <c r="H19" s="267">
        <v>18</v>
      </c>
      <c r="I19" s="267">
        <v>238</v>
      </c>
      <c r="J19" s="267">
        <v>53</v>
      </c>
      <c r="K19" s="53">
        <f t="shared" si="0"/>
        <v>22.3</v>
      </c>
      <c r="L19" s="257">
        <v>22</v>
      </c>
      <c r="M19" s="256">
        <v>18</v>
      </c>
      <c r="N19" s="256">
        <v>238</v>
      </c>
      <c r="O19" s="256">
        <v>53</v>
      </c>
      <c r="P19" s="53">
        <f t="shared" si="1"/>
        <v>22.3</v>
      </c>
      <c r="Q19" s="261">
        <v>6</v>
      </c>
      <c r="R19" s="256">
        <v>3</v>
      </c>
      <c r="S19" s="256">
        <v>36</v>
      </c>
      <c r="T19" s="256">
        <v>5</v>
      </c>
      <c r="U19" s="53">
        <f t="shared" si="2"/>
        <v>13.9</v>
      </c>
      <c r="V19" s="261">
        <v>96</v>
      </c>
      <c r="W19" s="256">
        <v>9</v>
      </c>
      <c r="X19" s="65">
        <f t="shared" si="3"/>
        <v>9.4</v>
      </c>
      <c r="Y19" s="256">
        <v>89</v>
      </c>
      <c r="Z19" s="256">
        <v>9</v>
      </c>
      <c r="AA19" s="61">
        <f t="shared" si="4"/>
        <v>10.1</v>
      </c>
    </row>
    <row r="20" spans="1:27" ht="12.75" customHeight="1">
      <c r="A20" s="11">
        <v>26</v>
      </c>
      <c r="B20" s="12">
        <v>210</v>
      </c>
      <c r="C20" s="128" t="s">
        <v>56</v>
      </c>
      <c r="D20" s="111" t="s">
        <v>86</v>
      </c>
      <c r="E20" s="120">
        <v>0.3</v>
      </c>
      <c r="F20" s="121" t="s">
        <v>138</v>
      </c>
      <c r="G20" s="267">
        <v>24</v>
      </c>
      <c r="H20" s="267">
        <v>24</v>
      </c>
      <c r="I20" s="267">
        <v>294</v>
      </c>
      <c r="J20" s="267">
        <v>89</v>
      </c>
      <c r="K20" s="53">
        <f t="shared" si="0"/>
        <v>30.3</v>
      </c>
      <c r="L20" s="257">
        <v>21</v>
      </c>
      <c r="M20" s="256">
        <v>18</v>
      </c>
      <c r="N20" s="256">
        <v>294</v>
      </c>
      <c r="O20" s="256">
        <v>67</v>
      </c>
      <c r="P20" s="53">
        <f t="shared" si="1"/>
        <v>22.8</v>
      </c>
      <c r="Q20" s="261">
        <v>6</v>
      </c>
      <c r="R20" s="256">
        <v>3</v>
      </c>
      <c r="S20" s="256">
        <v>43</v>
      </c>
      <c r="T20" s="256">
        <v>4</v>
      </c>
      <c r="U20" s="53">
        <f t="shared" si="2"/>
        <v>9.3</v>
      </c>
      <c r="V20" s="261">
        <v>97</v>
      </c>
      <c r="W20" s="256">
        <v>13</v>
      </c>
      <c r="X20" s="65">
        <f t="shared" si="3"/>
        <v>13.4</v>
      </c>
      <c r="Y20" s="256">
        <v>67</v>
      </c>
      <c r="Z20" s="256">
        <v>7</v>
      </c>
      <c r="AA20" s="61">
        <f t="shared" si="4"/>
        <v>10.4</v>
      </c>
    </row>
    <row r="21" spans="1:27" ht="12.75" customHeight="1">
      <c r="A21" s="114">
        <v>26</v>
      </c>
      <c r="B21" s="115">
        <v>211</v>
      </c>
      <c r="C21" s="131" t="s">
        <v>56</v>
      </c>
      <c r="D21" s="111" t="s">
        <v>89</v>
      </c>
      <c r="E21" s="120">
        <v>0.3</v>
      </c>
      <c r="F21" s="121" t="s">
        <v>135</v>
      </c>
      <c r="G21" s="267">
        <v>77</v>
      </c>
      <c r="H21" s="267">
        <v>61</v>
      </c>
      <c r="I21" s="267">
        <v>1110</v>
      </c>
      <c r="J21" s="267">
        <v>293</v>
      </c>
      <c r="K21" s="53">
        <f t="shared" si="0"/>
        <v>26.4</v>
      </c>
      <c r="L21" s="257">
        <v>15</v>
      </c>
      <c r="M21" s="256">
        <v>13</v>
      </c>
      <c r="N21" s="256">
        <v>234</v>
      </c>
      <c r="O21" s="256">
        <v>46</v>
      </c>
      <c r="P21" s="53">
        <f t="shared" si="1"/>
        <v>19.7</v>
      </c>
      <c r="Q21" s="261">
        <v>6</v>
      </c>
      <c r="R21" s="256">
        <v>3</v>
      </c>
      <c r="S21" s="256">
        <v>44</v>
      </c>
      <c r="T21" s="256">
        <v>5</v>
      </c>
      <c r="U21" s="53">
        <f t="shared" si="2"/>
        <v>11.4</v>
      </c>
      <c r="V21" s="261">
        <v>74</v>
      </c>
      <c r="W21" s="256">
        <v>3</v>
      </c>
      <c r="X21" s="65">
        <f t="shared" si="3"/>
        <v>4.1</v>
      </c>
      <c r="Y21" s="256">
        <v>69</v>
      </c>
      <c r="Z21" s="256">
        <v>3</v>
      </c>
      <c r="AA21" s="61">
        <f t="shared" si="4"/>
        <v>4.3</v>
      </c>
    </row>
    <row r="22" spans="1:27" ht="14.25" customHeight="1">
      <c r="A22" s="11">
        <v>26</v>
      </c>
      <c r="B22" s="12">
        <v>212</v>
      </c>
      <c r="C22" s="128" t="s">
        <v>56</v>
      </c>
      <c r="D22" s="129" t="s">
        <v>92</v>
      </c>
      <c r="E22" s="120">
        <v>0.5</v>
      </c>
      <c r="F22" s="121" t="s">
        <v>135</v>
      </c>
      <c r="G22" s="270">
        <v>31</v>
      </c>
      <c r="H22" s="270">
        <v>22</v>
      </c>
      <c r="I22" s="270">
        <v>397</v>
      </c>
      <c r="J22" s="270">
        <v>104</v>
      </c>
      <c r="K22" s="53">
        <f t="shared" si="0"/>
        <v>26.2</v>
      </c>
      <c r="L22" s="259">
        <v>16</v>
      </c>
      <c r="M22" s="259">
        <v>13</v>
      </c>
      <c r="N22" s="258">
        <v>199</v>
      </c>
      <c r="O22" s="258">
        <v>62</v>
      </c>
      <c r="P22" s="53">
        <f t="shared" si="1"/>
        <v>31.2</v>
      </c>
      <c r="Q22" s="261">
        <v>6</v>
      </c>
      <c r="R22" s="256">
        <v>2</v>
      </c>
      <c r="S22" s="256">
        <v>57</v>
      </c>
      <c r="T22" s="256">
        <v>5</v>
      </c>
      <c r="U22" s="53">
        <f t="shared" si="2"/>
        <v>8.8</v>
      </c>
      <c r="V22" s="264">
        <v>105</v>
      </c>
      <c r="W22" s="256">
        <v>10</v>
      </c>
      <c r="X22" s="65">
        <f t="shared" si="3"/>
        <v>9.5</v>
      </c>
      <c r="Y22" s="256">
        <v>75</v>
      </c>
      <c r="Z22" s="256">
        <v>3</v>
      </c>
      <c r="AA22" s="61">
        <f aca="true" t="shared" si="5" ref="AA22:AA35">IF(Y22=0," ",ROUND(Z22/Y22*100,1))</f>
        <v>4</v>
      </c>
    </row>
    <row r="23" spans="1:27" ht="12.75" customHeight="1">
      <c r="A23" s="11">
        <v>26</v>
      </c>
      <c r="B23" s="12">
        <v>213</v>
      </c>
      <c r="C23" s="128" t="s">
        <v>56</v>
      </c>
      <c r="D23" s="129" t="s">
        <v>95</v>
      </c>
      <c r="E23" s="120" t="s">
        <v>134</v>
      </c>
      <c r="F23" s="121" t="s">
        <v>134</v>
      </c>
      <c r="G23" s="267" t="s">
        <v>134</v>
      </c>
      <c r="H23" s="267" t="s">
        <v>134</v>
      </c>
      <c r="I23" s="267" t="s">
        <v>134</v>
      </c>
      <c r="J23" s="267" t="s">
        <v>134</v>
      </c>
      <c r="K23" s="53"/>
      <c r="L23" s="257">
        <v>14</v>
      </c>
      <c r="M23" s="256">
        <v>10</v>
      </c>
      <c r="N23" s="256">
        <v>315</v>
      </c>
      <c r="O23" s="256">
        <v>50</v>
      </c>
      <c r="P23" s="53">
        <f t="shared" si="1"/>
        <v>15.9</v>
      </c>
      <c r="Q23" s="261">
        <v>6</v>
      </c>
      <c r="R23" s="256">
        <v>2</v>
      </c>
      <c r="S23" s="256">
        <v>55</v>
      </c>
      <c r="T23" s="256">
        <v>3</v>
      </c>
      <c r="U23" s="53">
        <f t="shared" si="2"/>
        <v>5.5</v>
      </c>
      <c r="V23" s="261">
        <v>52</v>
      </c>
      <c r="W23" s="256">
        <v>9</v>
      </c>
      <c r="X23" s="65">
        <f t="shared" si="3"/>
        <v>17.3</v>
      </c>
      <c r="Y23" s="256">
        <v>44</v>
      </c>
      <c r="Z23" s="256">
        <v>6</v>
      </c>
      <c r="AA23" s="61">
        <f t="shared" si="5"/>
        <v>13.6</v>
      </c>
    </row>
    <row r="24" spans="1:27" ht="12.75" customHeight="1">
      <c r="A24" s="11">
        <v>26</v>
      </c>
      <c r="B24" s="12">
        <v>214</v>
      </c>
      <c r="C24" s="128" t="s">
        <v>56</v>
      </c>
      <c r="D24" s="129" t="s">
        <v>97</v>
      </c>
      <c r="E24" s="120">
        <v>0.35</v>
      </c>
      <c r="F24" s="121" t="s">
        <v>139</v>
      </c>
      <c r="G24" s="267">
        <v>42</v>
      </c>
      <c r="H24" s="267">
        <v>35</v>
      </c>
      <c r="I24" s="267">
        <v>560</v>
      </c>
      <c r="J24" s="267">
        <v>144</v>
      </c>
      <c r="K24" s="53">
        <f t="shared" si="0"/>
        <v>25.7</v>
      </c>
      <c r="L24" s="257">
        <v>23</v>
      </c>
      <c r="M24" s="256">
        <v>21</v>
      </c>
      <c r="N24" s="256">
        <v>329</v>
      </c>
      <c r="O24" s="256">
        <v>81</v>
      </c>
      <c r="P24" s="53">
        <f t="shared" si="1"/>
        <v>24.6</v>
      </c>
      <c r="Q24" s="261">
        <v>6</v>
      </c>
      <c r="R24" s="256">
        <v>2</v>
      </c>
      <c r="S24" s="256">
        <v>43</v>
      </c>
      <c r="T24" s="256">
        <v>3</v>
      </c>
      <c r="U24" s="53">
        <f t="shared" si="2"/>
        <v>7</v>
      </c>
      <c r="V24" s="261">
        <v>76</v>
      </c>
      <c r="W24" s="256">
        <v>11</v>
      </c>
      <c r="X24" s="65">
        <f t="shared" si="3"/>
        <v>14.5</v>
      </c>
      <c r="Y24" s="256">
        <v>44</v>
      </c>
      <c r="Z24" s="256">
        <v>0</v>
      </c>
      <c r="AA24" s="61">
        <f t="shared" si="5"/>
        <v>0</v>
      </c>
    </row>
    <row r="25" spans="1:27" ht="12.75" customHeight="1">
      <c r="A25" s="11">
        <v>26</v>
      </c>
      <c r="B25" s="12">
        <v>303</v>
      </c>
      <c r="C25" s="128" t="s">
        <v>56</v>
      </c>
      <c r="D25" s="111" t="s">
        <v>100</v>
      </c>
      <c r="E25" s="120" t="s">
        <v>134</v>
      </c>
      <c r="F25" s="121" t="s">
        <v>134</v>
      </c>
      <c r="G25" s="267" t="s">
        <v>134</v>
      </c>
      <c r="H25" s="267" t="s">
        <v>134</v>
      </c>
      <c r="I25" s="267" t="s">
        <v>134</v>
      </c>
      <c r="J25" s="267" t="s">
        <v>134</v>
      </c>
      <c r="K25" s="53"/>
      <c r="L25" s="257">
        <v>12</v>
      </c>
      <c r="M25" s="256">
        <v>4</v>
      </c>
      <c r="N25" s="256">
        <v>165</v>
      </c>
      <c r="O25" s="256">
        <v>16</v>
      </c>
      <c r="P25" s="53">
        <f t="shared" si="1"/>
        <v>9.7</v>
      </c>
      <c r="Q25" s="261">
        <v>6</v>
      </c>
      <c r="R25" s="256">
        <v>1</v>
      </c>
      <c r="S25" s="256">
        <v>24</v>
      </c>
      <c r="T25" s="256">
        <v>3</v>
      </c>
      <c r="U25" s="53">
        <f t="shared" si="2"/>
        <v>12.5</v>
      </c>
      <c r="V25" s="261">
        <v>33</v>
      </c>
      <c r="W25" s="256">
        <v>3</v>
      </c>
      <c r="X25" s="65">
        <f t="shared" si="3"/>
        <v>9.1</v>
      </c>
      <c r="Y25" s="256">
        <v>27</v>
      </c>
      <c r="Z25" s="256">
        <v>0</v>
      </c>
      <c r="AA25" s="61">
        <f t="shared" si="5"/>
        <v>0</v>
      </c>
    </row>
    <row r="26" spans="1:27" ht="12.75" customHeight="1">
      <c r="A26" s="11">
        <v>26</v>
      </c>
      <c r="B26" s="12">
        <v>322</v>
      </c>
      <c r="C26" s="128" t="s">
        <v>56</v>
      </c>
      <c r="D26" s="111" t="s">
        <v>103</v>
      </c>
      <c r="E26" s="120">
        <v>0.3</v>
      </c>
      <c r="F26" s="121" t="s">
        <v>137</v>
      </c>
      <c r="G26" s="267">
        <v>16</v>
      </c>
      <c r="H26" s="267">
        <v>12</v>
      </c>
      <c r="I26" s="267">
        <v>180</v>
      </c>
      <c r="J26" s="267">
        <v>27</v>
      </c>
      <c r="K26" s="53">
        <f t="shared" si="0"/>
        <v>15</v>
      </c>
      <c r="L26" s="257">
        <v>11</v>
      </c>
      <c r="M26" s="256">
        <v>8</v>
      </c>
      <c r="N26" s="256">
        <v>142</v>
      </c>
      <c r="O26" s="256">
        <v>20</v>
      </c>
      <c r="P26" s="53">
        <f t="shared" si="1"/>
        <v>14.1</v>
      </c>
      <c r="Q26" s="261">
        <v>6</v>
      </c>
      <c r="R26" s="256">
        <v>5</v>
      </c>
      <c r="S26" s="256">
        <v>38</v>
      </c>
      <c r="T26" s="256">
        <v>7</v>
      </c>
      <c r="U26" s="53">
        <f t="shared" si="2"/>
        <v>18.4</v>
      </c>
      <c r="V26" s="261">
        <v>33</v>
      </c>
      <c r="W26" s="256">
        <v>7</v>
      </c>
      <c r="X26" s="65">
        <f t="shared" si="3"/>
        <v>21.2</v>
      </c>
      <c r="Y26" s="256">
        <v>30</v>
      </c>
      <c r="Z26" s="256">
        <v>4</v>
      </c>
      <c r="AA26" s="61">
        <f t="shared" si="5"/>
        <v>13.3</v>
      </c>
    </row>
    <row r="27" spans="1:27" ht="12.75" customHeight="1">
      <c r="A27" s="11">
        <v>26</v>
      </c>
      <c r="B27" s="12">
        <v>343</v>
      </c>
      <c r="C27" s="128" t="s">
        <v>56</v>
      </c>
      <c r="D27" s="111" t="s">
        <v>107</v>
      </c>
      <c r="E27" s="120" t="s">
        <v>134</v>
      </c>
      <c r="F27" s="121" t="s">
        <v>134</v>
      </c>
      <c r="G27" s="267" t="s">
        <v>134</v>
      </c>
      <c r="H27" s="267" t="s">
        <v>134</v>
      </c>
      <c r="I27" s="267" t="s">
        <v>134</v>
      </c>
      <c r="J27" s="267" t="s">
        <v>134</v>
      </c>
      <c r="K27" s="53"/>
      <c r="L27" s="262">
        <v>8</v>
      </c>
      <c r="M27" s="263">
        <v>2</v>
      </c>
      <c r="N27" s="263">
        <v>118</v>
      </c>
      <c r="O27" s="263">
        <v>6</v>
      </c>
      <c r="P27" s="53">
        <f t="shared" si="1"/>
        <v>5.1</v>
      </c>
      <c r="Q27" s="261">
        <v>6</v>
      </c>
      <c r="R27" s="256">
        <v>1</v>
      </c>
      <c r="S27" s="256">
        <v>28</v>
      </c>
      <c r="T27" s="256">
        <v>2</v>
      </c>
      <c r="U27" s="53">
        <f t="shared" si="2"/>
        <v>7.1</v>
      </c>
      <c r="V27" s="261">
        <v>24</v>
      </c>
      <c r="W27" s="256">
        <v>3</v>
      </c>
      <c r="X27" s="65">
        <f t="shared" si="3"/>
        <v>12.5</v>
      </c>
      <c r="Y27" s="256">
        <v>19</v>
      </c>
      <c r="Z27" s="256">
        <v>3</v>
      </c>
      <c r="AA27" s="61">
        <f t="shared" si="5"/>
        <v>15.8</v>
      </c>
    </row>
    <row r="28" spans="1:27" ht="12.75" customHeight="1">
      <c r="A28" s="11">
        <v>26</v>
      </c>
      <c r="B28" s="14">
        <v>344</v>
      </c>
      <c r="C28" s="128" t="s">
        <v>56</v>
      </c>
      <c r="D28" s="111" t="s">
        <v>108</v>
      </c>
      <c r="E28" s="120" t="s">
        <v>134</v>
      </c>
      <c r="F28" s="121" t="s">
        <v>134</v>
      </c>
      <c r="G28" s="267" t="s">
        <v>134</v>
      </c>
      <c r="H28" s="267" t="s">
        <v>134</v>
      </c>
      <c r="I28" s="267" t="s">
        <v>134</v>
      </c>
      <c r="J28" s="267" t="s">
        <v>134</v>
      </c>
      <c r="K28" s="53"/>
      <c r="L28" s="257">
        <v>17</v>
      </c>
      <c r="M28" s="256">
        <v>12</v>
      </c>
      <c r="N28" s="256">
        <v>266</v>
      </c>
      <c r="O28" s="256">
        <v>105</v>
      </c>
      <c r="P28" s="53">
        <f t="shared" si="1"/>
        <v>39.5</v>
      </c>
      <c r="Q28" s="261">
        <v>6</v>
      </c>
      <c r="R28" s="256">
        <v>1</v>
      </c>
      <c r="S28" s="256">
        <v>39</v>
      </c>
      <c r="T28" s="256">
        <v>1</v>
      </c>
      <c r="U28" s="53">
        <f t="shared" si="2"/>
        <v>2.6</v>
      </c>
      <c r="V28" s="261">
        <v>16</v>
      </c>
      <c r="W28" s="256">
        <v>2</v>
      </c>
      <c r="X28" s="65">
        <f t="shared" si="3"/>
        <v>12.5</v>
      </c>
      <c r="Y28" s="256">
        <v>16</v>
      </c>
      <c r="Z28" s="256">
        <v>2</v>
      </c>
      <c r="AA28" s="61">
        <f t="shared" si="5"/>
        <v>12.5</v>
      </c>
    </row>
    <row r="29" spans="1:27" ht="14.25" customHeight="1">
      <c r="A29" s="11">
        <v>26</v>
      </c>
      <c r="B29" s="14">
        <v>364</v>
      </c>
      <c r="C29" s="128" t="s">
        <v>56</v>
      </c>
      <c r="D29" s="111" t="s">
        <v>111</v>
      </c>
      <c r="E29" s="120" t="s">
        <v>134</v>
      </c>
      <c r="F29" s="121" t="s">
        <v>134</v>
      </c>
      <c r="G29" s="267" t="s">
        <v>134</v>
      </c>
      <c r="H29" s="267" t="s">
        <v>134</v>
      </c>
      <c r="I29" s="267" t="s">
        <v>134</v>
      </c>
      <c r="J29" s="267" t="s">
        <v>134</v>
      </c>
      <c r="K29" s="53"/>
      <c r="L29" s="257">
        <v>6</v>
      </c>
      <c r="M29" s="256">
        <v>4</v>
      </c>
      <c r="N29" s="256">
        <v>71</v>
      </c>
      <c r="O29" s="256">
        <v>6</v>
      </c>
      <c r="P29" s="53">
        <f t="shared" si="1"/>
        <v>8.5</v>
      </c>
      <c r="Q29" s="261">
        <v>6</v>
      </c>
      <c r="R29" s="256">
        <v>0</v>
      </c>
      <c r="S29" s="256">
        <v>25</v>
      </c>
      <c r="T29" s="256">
        <v>0</v>
      </c>
      <c r="U29" s="53">
        <f t="shared" si="2"/>
        <v>0</v>
      </c>
      <c r="V29" s="261">
        <v>9</v>
      </c>
      <c r="W29" s="256">
        <v>1</v>
      </c>
      <c r="X29" s="65">
        <f t="shared" si="3"/>
        <v>11.1</v>
      </c>
      <c r="Y29" s="256">
        <v>6</v>
      </c>
      <c r="Z29" s="256">
        <v>0</v>
      </c>
      <c r="AA29" s="61">
        <f t="shared" si="5"/>
        <v>0</v>
      </c>
    </row>
    <row r="30" spans="1:27" ht="12.75" customHeight="1">
      <c r="A30" s="11">
        <v>26</v>
      </c>
      <c r="B30" s="14">
        <v>365</v>
      </c>
      <c r="C30" s="128" t="s">
        <v>56</v>
      </c>
      <c r="D30" s="111" t="s">
        <v>113</v>
      </c>
      <c r="E30" s="120" t="s">
        <v>134</v>
      </c>
      <c r="F30" s="121" t="s">
        <v>134</v>
      </c>
      <c r="G30" s="267" t="s">
        <v>134</v>
      </c>
      <c r="H30" s="267" t="s">
        <v>134</v>
      </c>
      <c r="I30" s="267" t="s">
        <v>134</v>
      </c>
      <c r="J30" s="267" t="s">
        <v>134</v>
      </c>
      <c r="K30" s="53"/>
      <c r="L30" s="257">
        <v>4</v>
      </c>
      <c r="M30" s="256">
        <v>4</v>
      </c>
      <c r="N30" s="256">
        <v>43</v>
      </c>
      <c r="O30" s="256">
        <v>9</v>
      </c>
      <c r="P30" s="53">
        <f t="shared" si="1"/>
        <v>20.9</v>
      </c>
      <c r="Q30" s="261">
        <v>6</v>
      </c>
      <c r="R30" s="256">
        <v>2</v>
      </c>
      <c r="S30" s="256">
        <v>34</v>
      </c>
      <c r="T30" s="256">
        <v>3</v>
      </c>
      <c r="U30" s="53">
        <f t="shared" si="2"/>
        <v>8.8</v>
      </c>
      <c r="V30" s="261">
        <v>17</v>
      </c>
      <c r="W30" s="256">
        <v>4</v>
      </c>
      <c r="X30" s="65">
        <f t="shared" si="3"/>
        <v>23.5</v>
      </c>
      <c r="Y30" s="256">
        <v>17</v>
      </c>
      <c r="Z30" s="256">
        <v>4</v>
      </c>
      <c r="AA30" s="61">
        <f t="shared" si="5"/>
        <v>23.5</v>
      </c>
    </row>
    <row r="31" spans="1:27" ht="12.75" customHeight="1">
      <c r="A31" s="11">
        <v>26</v>
      </c>
      <c r="B31" s="14">
        <v>366</v>
      </c>
      <c r="C31" s="128" t="s">
        <v>56</v>
      </c>
      <c r="D31" s="111" t="s">
        <v>115</v>
      </c>
      <c r="E31" s="120">
        <v>0.3</v>
      </c>
      <c r="F31" s="121" t="s">
        <v>140</v>
      </c>
      <c r="G31" s="267">
        <v>20</v>
      </c>
      <c r="H31" s="267">
        <v>17</v>
      </c>
      <c r="I31" s="267">
        <v>221</v>
      </c>
      <c r="J31" s="267">
        <v>47</v>
      </c>
      <c r="K31" s="53">
        <f t="shared" si="0"/>
        <v>21.3</v>
      </c>
      <c r="L31" s="257">
        <v>14</v>
      </c>
      <c r="M31" s="256">
        <v>12</v>
      </c>
      <c r="N31" s="256">
        <v>181</v>
      </c>
      <c r="O31" s="256">
        <v>38</v>
      </c>
      <c r="P31" s="53">
        <f t="shared" si="1"/>
        <v>21</v>
      </c>
      <c r="Q31" s="261">
        <v>6</v>
      </c>
      <c r="R31" s="256">
        <v>5</v>
      </c>
      <c r="S31" s="256">
        <v>40</v>
      </c>
      <c r="T31" s="256">
        <v>8</v>
      </c>
      <c r="U31" s="53">
        <f t="shared" si="2"/>
        <v>20</v>
      </c>
      <c r="V31" s="261">
        <v>37</v>
      </c>
      <c r="W31" s="256">
        <v>4</v>
      </c>
      <c r="X31" s="65">
        <f t="shared" si="3"/>
        <v>10.8</v>
      </c>
      <c r="Y31" s="256">
        <v>25</v>
      </c>
      <c r="Z31" s="256">
        <v>0</v>
      </c>
      <c r="AA31" s="61">
        <f t="shared" si="5"/>
        <v>0</v>
      </c>
    </row>
    <row r="32" spans="1:27" ht="12.75" customHeight="1">
      <c r="A32" s="11">
        <v>26</v>
      </c>
      <c r="B32" s="14">
        <v>367</v>
      </c>
      <c r="C32" s="128" t="s">
        <v>56</v>
      </c>
      <c r="D32" s="111" t="s">
        <v>118</v>
      </c>
      <c r="E32" s="120" t="s">
        <v>134</v>
      </c>
      <c r="F32" s="121" t="s">
        <v>134</v>
      </c>
      <c r="G32" s="267" t="s">
        <v>134</v>
      </c>
      <c r="H32" s="267" t="s">
        <v>134</v>
      </c>
      <c r="I32" s="267" t="s">
        <v>134</v>
      </c>
      <c r="J32" s="267" t="s">
        <v>134</v>
      </c>
      <c r="K32" s="53"/>
      <c r="L32" s="257">
        <v>5</v>
      </c>
      <c r="M32" s="256">
        <v>2</v>
      </c>
      <c r="N32" s="256">
        <v>64</v>
      </c>
      <c r="O32" s="256">
        <v>8</v>
      </c>
      <c r="P32" s="53">
        <f t="shared" si="1"/>
        <v>12.5</v>
      </c>
      <c r="Q32" s="261">
        <v>6</v>
      </c>
      <c r="R32" s="256">
        <v>2</v>
      </c>
      <c r="S32" s="256">
        <v>32</v>
      </c>
      <c r="T32" s="256">
        <v>3</v>
      </c>
      <c r="U32" s="53">
        <f t="shared" si="2"/>
        <v>9.4</v>
      </c>
      <c r="V32" s="261">
        <v>8</v>
      </c>
      <c r="W32" s="256">
        <v>2</v>
      </c>
      <c r="X32" s="65">
        <f t="shared" si="3"/>
        <v>25</v>
      </c>
      <c r="Y32" s="256">
        <v>7</v>
      </c>
      <c r="Z32" s="256">
        <v>2</v>
      </c>
      <c r="AA32" s="61">
        <f t="shared" si="5"/>
        <v>28.6</v>
      </c>
    </row>
    <row r="33" spans="1:27" ht="12.75" customHeight="1">
      <c r="A33" s="11">
        <v>26</v>
      </c>
      <c r="B33" s="14">
        <v>407</v>
      </c>
      <c r="C33" s="128" t="s">
        <v>56</v>
      </c>
      <c r="D33" s="129" t="s">
        <v>120</v>
      </c>
      <c r="E33" s="120">
        <v>0.3</v>
      </c>
      <c r="F33" s="121" t="s">
        <v>141</v>
      </c>
      <c r="G33" s="267">
        <v>14</v>
      </c>
      <c r="H33" s="267">
        <v>10</v>
      </c>
      <c r="I33" s="267">
        <v>233</v>
      </c>
      <c r="J33" s="267">
        <v>25</v>
      </c>
      <c r="K33" s="53">
        <f t="shared" si="0"/>
        <v>10.7</v>
      </c>
      <c r="L33" s="257">
        <v>14</v>
      </c>
      <c r="M33" s="256">
        <v>10</v>
      </c>
      <c r="N33" s="256">
        <v>233</v>
      </c>
      <c r="O33" s="256">
        <v>25</v>
      </c>
      <c r="P33" s="53">
        <f t="shared" si="1"/>
        <v>10.7</v>
      </c>
      <c r="Q33" s="261">
        <v>6</v>
      </c>
      <c r="R33" s="256">
        <v>3</v>
      </c>
      <c r="S33" s="256">
        <v>47</v>
      </c>
      <c r="T33" s="256">
        <v>5</v>
      </c>
      <c r="U33" s="53">
        <f t="shared" si="2"/>
        <v>10.6</v>
      </c>
      <c r="V33" s="261">
        <v>27</v>
      </c>
      <c r="W33" s="256">
        <v>5</v>
      </c>
      <c r="X33" s="65">
        <f t="shared" si="3"/>
        <v>18.5</v>
      </c>
      <c r="Y33" s="256">
        <v>18</v>
      </c>
      <c r="Z33" s="256">
        <v>3</v>
      </c>
      <c r="AA33" s="61">
        <f t="shared" si="5"/>
        <v>16.7</v>
      </c>
    </row>
    <row r="34" spans="1:27" ht="14.25" customHeight="1">
      <c r="A34" s="11">
        <v>26</v>
      </c>
      <c r="B34" s="14">
        <v>463</v>
      </c>
      <c r="C34" s="128" t="s">
        <v>56</v>
      </c>
      <c r="D34" s="129" t="s">
        <v>121</v>
      </c>
      <c r="E34" s="120" t="s">
        <v>134</v>
      </c>
      <c r="F34" s="123" t="s">
        <v>142</v>
      </c>
      <c r="G34" s="271" t="s">
        <v>142</v>
      </c>
      <c r="H34" s="271" t="s">
        <v>142</v>
      </c>
      <c r="I34" s="271" t="s">
        <v>142</v>
      </c>
      <c r="J34" s="271" t="s">
        <v>142</v>
      </c>
      <c r="K34" s="53"/>
      <c r="L34" s="264">
        <v>7</v>
      </c>
      <c r="M34" s="256">
        <v>6</v>
      </c>
      <c r="N34" s="256">
        <v>82</v>
      </c>
      <c r="O34" s="257">
        <v>15</v>
      </c>
      <c r="P34" s="53">
        <f t="shared" si="1"/>
        <v>18.3</v>
      </c>
      <c r="Q34" s="261">
        <v>6</v>
      </c>
      <c r="R34" s="256">
        <v>2</v>
      </c>
      <c r="S34" s="256">
        <v>31</v>
      </c>
      <c r="T34" s="256">
        <v>3</v>
      </c>
      <c r="U34" s="53">
        <f t="shared" si="2"/>
        <v>9.7</v>
      </c>
      <c r="V34" s="261">
        <v>12</v>
      </c>
      <c r="W34" s="256">
        <v>2</v>
      </c>
      <c r="X34" s="65">
        <f t="shared" si="3"/>
        <v>16.7</v>
      </c>
      <c r="Y34" s="256">
        <v>12</v>
      </c>
      <c r="Z34" s="256">
        <v>2</v>
      </c>
      <c r="AA34" s="61">
        <f t="shared" si="5"/>
        <v>16.7</v>
      </c>
    </row>
    <row r="35" spans="1:27" ht="12.75" customHeight="1" thickBot="1">
      <c r="A35" s="11">
        <v>26</v>
      </c>
      <c r="B35" s="14">
        <v>465</v>
      </c>
      <c r="C35" s="128" t="s">
        <v>56</v>
      </c>
      <c r="D35" s="130" t="s">
        <v>123</v>
      </c>
      <c r="E35" s="120">
        <v>0.3</v>
      </c>
      <c r="F35" s="123" t="s">
        <v>137</v>
      </c>
      <c r="G35" s="271">
        <v>55</v>
      </c>
      <c r="H35" s="271">
        <v>35</v>
      </c>
      <c r="I35" s="271">
        <v>714</v>
      </c>
      <c r="J35" s="271">
        <v>136</v>
      </c>
      <c r="K35" s="53">
        <f t="shared" si="0"/>
        <v>19</v>
      </c>
      <c r="L35" s="259">
        <v>20</v>
      </c>
      <c r="M35" s="259">
        <v>17</v>
      </c>
      <c r="N35" s="259">
        <v>250</v>
      </c>
      <c r="O35" s="259">
        <v>46</v>
      </c>
      <c r="P35" s="53">
        <f t="shared" si="1"/>
        <v>18.4</v>
      </c>
      <c r="Q35" s="261">
        <v>6</v>
      </c>
      <c r="R35" s="256">
        <v>1</v>
      </c>
      <c r="S35" s="256">
        <v>46</v>
      </c>
      <c r="T35" s="256">
        <v>2</v>
      </c>
      <c r="U35" s="53">
        <f t="shared" si="2"/>
        <v>4.3</v>
      </c>
      <c r="V35" s="261">
        <v>42</v>
      </c>
      <c r="W35" s="256">
        <v>10</v>
      </c>
      <c r="X35" s="65">
        <f t="shared" si="3"/>
        <v>23.8</v>
      </c>
      <c r="Y35" s="256">
        <v>28</v>
      </c>
      <c r="Z35" s="256">
        <v>0</v>
      </c>
      <c r="AA35" s="61">
        <f t="shared" si="5"/>
        <v>0</v>
      </c>
    </row>
    <row r="36" spans="1:27" ht="13.5" customHeight="1" thickBot="1">
      <c r="A36" s="18"/>
      <c r="B36" s="27">
        <v>900</v>
      </c>
      <c r="C36" s="28"/>
      <c r="D36" s="29" t="s">
        <v>20</v>
      </c>
      <c r="E36" s="15"/>
      <c r="F36" s="16"/>
      <c r="G36" s="272"/>
      <c r="H36" s="272"/>
      <c r="I36" s="272"/>
      <c r="J36" s="272"/>
      <c r="K36" s="54"/>
      <c r="L36" s="278">
        <f>SUM(L11:L35)</f>
        <v>410</v>
      </c>
      <c r="M36" s="278">
        <f>SUM(M11:M35)</f>
        <v>331</v>
      </c>
      <c r="N36" s="278">
        <f>SUM(N11:N35)</f>
        <v>5988</v>
      </c>
      <c r="O36" s="278">
        <f>SUM(O11:O35)</f>
        <v>1276</v>
      </c>
      <c r="P36" s="57">
        <f>IF(L36=" "," ",ROUND(O36/N36*100,1))</f>
        <v>21.3</v>
      </c>
      <c r="Q36" s="278">
        <f>SUM(Q11:Q35)</f>
        <v>150</v>
      </c>
      <c r="R36" s="278">
        <f>SUM(R11:R35)</f>
        <v>71</v>
      </c>
      <c r="S36" s="278">
        <f>SUM(S11:S35)</f>
        <v>1008</v>
      </c>
      <c r="T36" s="278">
        <f>SUM(T11:T35)</f>
        <v>113</v>
      </c>
      <c r="U36" s="57">
        <f>IF(Q36=""," ",ROUND(T36/S36*100,1))</f>
        <v>11.2</v>
      </c>
      <c r="V36" s="285"/>
      <c r="W36" s="286"/>
      <c r="X36" s="66"/>
      <c r="Y36" s="286"/>
      <c r="Z36" s="286"/>
      <c r="AA36" s="62"/>
    </row>
    <row r="37" spans="1:27" ht="12.75" customHeight="1">
      <c r="A37" s="30"/>
      <c r="B37" s="31"/>
      <c r="C37" s="32"/>
      <c r="D37" s="33"/>
      <c r="E37" s="38"/>
      <c r="F37" s="39"/>
      <c r="G37" s="273"/>
      <c r="H37" s="273"/>
      <c r="I37" s="273"/>
      <c r="J37" s="273"/>
      <c r="K37" s="55"/>
      <c r="L37" s="279"/>
      <c r="M37" s="280"/>
      <c r="N37" s="281"/>
      <c r="O37" s="280"/>
      <c r="P37" s="76" t="str">
        <f>IF(L37=""," ",ROUND(O37/N37*100,1))</f>
        <v> </v>
      </c>
      <c r="Q37" s="279"/>
      <c r="R37" s="280"/>
      <c r="S37" s="281"/>
      <c r="T37" s="280"/>
      <c r="U37" s="76" t="str">
        <f>IF(Q37=""," ",ROUND(T37/S37*100,1))</f>
        <v> </v>
      </c>
      <c r="V37" s="287"/>
      <c r="W37" s="288"/>
      <c r="X37" s="67"/>
      <c r="Y37" s="288"/>
      <c r="Z37" s="288"/>
      <c r="AA37" s="63"/>
    </row>
    <row r="38" spans="1:27" ht="16.5" customHeight="1" thickBot="1">
      <c r="A38" s="34"/>
      <c r="B38" s="35"/>
      <c r="C38" s="36"/>
      <c r="D38" s="37"/>
      <c r="E38" s="40"/>
      <c r="F38" s="41"/>
      <c r="G38" s="274"/>
      <c r="H38" s="274"/>
      <c r="I38" s="274"/>
      <c r="J38" s="274"/>
      <c r="K38" s="56"/>
      <c r="L38" s="279"/>
      <c r="M38" s="280"/>
      <c r="N38" s="281"/>
      <c r="O38" s="280"/>
      <c r="P38" s="77" t="str">
        <f>IF(L38=""," ",ROUND(O38/N38*100,1))</f>
        <v> </v>
      </c>
      <c r="Q38" s="279"/>
      <c r="R38" s="280"/>
      <c r="S38" s="281"/>
      <c r="T38" s="280"/>
      <c r="U38" s="77" t="str">
        <f>IF(Q38=""," ",ROUND(T38/S38*100,1))</f>
        <v> </v>
      </c>
      <c r="V38" s="289"/>
      <c r="W38" s="290"/>
      <c r="X38" s="68"/>
      <c r="Y38" s="290"/>
      <c r="Z38" s="290"/>
      <c r="AA38" s="64"/>
    </row>
    <row r="39" spans="1:27" ht="14.25" customHeight="1" thickBot="1">
      <c r="A39" s="18"/>
      <c r="B39" s="27">
        <v>999</v>
      </c>
      <c r="C39" s="28"/>
      <c r="D39" s="29" t="s">
        <v>19</v>
      </c>
      <c r="E39" s="15"/>
      <c r="F39" s="16"/>
      <c r="G39" s="272"/>
      <c r="H39" s="272"/>
      <c r="I39" s="272"/>
      <c r="J39" s="272"/>
      <c r="K39" s="54"/>
      <c r="L39" s="278">
        <f>SUM(L37:L38)</f>
        <v>0</v>
      </c>
      <c r="M39" s="278">
        <f>SUM(M37:M38)</f>
        <v>0</v>
      </c>
      <c r="N39" s="278">
        <f>SUM(N37:N38)</f>
        <v>0</v>
      </c>
      <c r="O39" s="278">
        <f>SUM(O37:O38)</f>
        <v>0</v>
      </c>
      <c r="P39" s="57">
        <f>IF(L39=0,"",ROUND(O39/N39*100,1))</f>
      </c>
      <c r="Q39" s="278">
        <f>SUM(Q37:Q38)</f>
        <v>0</v>
      </c>
      <c r="R39" s="278">
        <f>SUM(R37:R38)</f>
        <v>0</v>
      </c>
      <c r="S39" s="278">
        <f>SUM(S37:S38)</f>
        <v>0</v>
      </c>
      <c r="T39" s="278">
        <f>SUM(T37:T38)</f>
        <v>0</v>
      </c>
      <c r="U39" s="57" t="str">
        <f>IF(Q39=0," ",ROUND(T39/S39*100,1))</f>
        <v> </v>
      </c>
      <c r="V39" s="285"/>
      <c r="W39" s="286"/>
      <c r="X39" s="66"/>
      <c r="Y39" s="286"/>
      <c r="Z39" s="286"/>
      <c r="AA39" s="62"/>
    </row>
    <row r="40" spans="1:27" ht="14.25" thickBot="1">
      <c r="A40" s="18"/>
      <c r="B40" s="26">
        <v>1000</v>
      </c>
      <c r="C40" s="417" t="s">
        <v>9</v>
      </c>
      <c r="D40" s="418"/>
      <c r="E40" s="15"/>
      <c r="F40" s="16"/>
      <c r="G40" s="275">
        <f>SUM(G11:G35)</f>
        <v>619</v>
      </c>
      <c r="H40" s="275">
        <f>SUM(H11:H35)</f>
        <v>499</v>
      </c>
      <c r="I40" s="275">
        <f>SUM(I11:I35)</f>
        <v>8894</v>
      </c>
      <c r="J40" s="275">
        <f>SUM(J11:J35)</f>
        <v>2173</v>
      </c>
      <c r="K40" s="57">
        <f>IF(G40=" "," ",ROUND(J40/I40*100,1))</f>
        <v>24.4</v>
      </c>
      <c r="L40" s="282">
        <f>L36+L39</f>
        <v>410</v>
      </c>
      <c r="M40" s="283">
        <f>M36+M39</f>
        <v>331</v>
      </c>
      <c r="N40" s="283">
        <f>N36+N39</f>
        <v>5988</v>
      </c>
      <c r="O40" s="283">
        <f>O36+O39</f>
        <v>1276</v>
      </c>
      <c r="P40" s="57">
        <f>IF(L40=""," ",ROUND(O40/N40*100,1))</f>
        <v>21.3</v>
      </c>
      <c r="Q40" s="282">
        <f>Q36+Q39</f>
        <v>150</v>
      </c>
      <c r="R40" s="283">
        <f>R36+R39</f>
        <v>71</v>
      </c>
      <c r="S40" s="283">
        <f>S36+S39</f>
        <v>1008</v>
      </c>
      <c r="T40" s="283">
        <f>T36+T39</f>
        <v>113</v>
      </c>
      <c r="U40" s="57">
        <f>IF(Q40=""," ",ROUND(T40/S40*100,1))</f>
        <v>11.2</v>
      </c>
      <c r="V40" s="291">
        <f>SUM(V11:V35)</f>
        <v>1605</v>
      </c>
      <c r="W40" s="283">
        <f>SUM(W11:W35)</f>
        <v>172</v>
      </c>
      <c r="X40" s="437">
        <f>IF(V40=""," ",ROUND(W40/V40*100,1))</f>
        <v>10.7</v>
      </c>
      <c r="Y40" s="283">
        <f>SUM(Y11:Y35)</f>
        <v>1196</v>
      </c>
      <c r="Z40" s="283">
        <f>SUM(Z11:Z35)</f>
        <v>80</v>
      </c>
      <c r="AA40" s="60">
        <f>IF(Y40=0," ",ROUND(Z40/Y40*100,1))</f>
        <v>6.7</v>
      </c>
    </row>
  </sheetData>
  <sheetProtection/>
  <mergeCells count="30">
    <mergeCell ref="C4:E4"/>
    <mergeCell ref="G4:I4"/>
    <mergeCell ref="C40:D40"/>
    <mergeCell ref="E7:K7"/>
    <mergeCell ref="I8:I9"/>
    <mergeCell ref="K8:K9"/>
    <mergeCell ref="K4:O4"/>
    <mergeCell ref="E6:F6"/>
    <mergeCell ref="L7:P7"/>
    <mergeCell ref="E8:E9"/>
    <mergeCell ref="G8:G9"/>
    <mergeCell ref="F8:F9"/>
    <mergeCell ref="L8:L9"/>
    <mergeCell ref="A7:A9"/>
    <mergeCell ref="C7:C9"/>
    <mergeCell ref="D7:D9"/>
    <mergeCell ref="B7:B9"/>
    <mergeCell ref="N8:N9"/>
    <mergeCell ref="Y8:AA8"/>
    <mergeCell ref="U8:U9"/>
    <mergeCell ref="X8:X9"/>
    <mergeCell ref="V8:V9"/>
    <mergeCell ref="P8:P9"/>
    <mergeCell ref="Q8:Q9"/>
    <mergeCell ref="S8:S9"/>
    <mergeCell ref="L6:N6"/>
    <mergeCell ref="Q6:S6"/>
    <mergeCell ref="V6:X6"/>
    <mergeCell ref="Q7:U7"/>
    <mergeCell ref="V7:AA7"/>
  </mergeCells>
  <conditionalFormatting sqref="J11:J35 H11:H35 O11:O35 M11:M35 T11:T35 R11:R35 W11:W35 Z11:Z35 T37:T38 R37:R38 O37:O38 M37:M38">
    <cfRule type="cellIs" priority="1" dxfId="0" operator="lessThanOrEqual" stopIfTrue="1">
      <formula>G11</formula>
    </cfRule>
    <cfRule type="cellIs" priority="2" dxfId="1" operator="greaterThan" stopIfTrue="1">
      <formula>G11</formula>
    </cfRule>
  </conditionalFormatting>
  <conditionalFormatting sqref="Y11:Y35">
    <cfRule type="cellIs" priority="3" dxfId="0" operator="lessThanOrEqual" stopIfTrue="1">
      <formula>V11</formula>
    </cfRule>
    <cfRule type="cellIs" priority="4" dxfId="1" operator="greaterThan" stopIfTrue="1">
      <formula>V11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&amp;R（京都府）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2008-10-24T06:28:00Z</cp:lastPrinted>
  <dcterms:created xsi:type="dcterms:W3CDTF">2002-01-07T10:53:07Z</dcterms:created>
  <dcterms:modified xsi:type="dcterms:W3CDTF">2008-10-24T06:28:23Z</dcterms:modified>
  <cp:category/>
  <cp:version/>
  <cp:contentType/>
  <cp:contentStatus/>
</cp:coreProperties>
</file>