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704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<sst xmlns="http://schemas.openxmlformats.org/spreadsheetml/2006/main" count="1285" uniqueCount="241">
  <si>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</si>
  <si>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</si>
  <si>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</si>
  <si>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</si>
  <si>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</si>
  <si>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</si>
  <si>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</si>
  <si>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</si>
  <si>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</si>
  <si>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</si>
  <si>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</si>
  <si>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</si>
  <si>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</si>
  <si>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</si>
  <si>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</si>
  <si>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</si>
  <si>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</si>
  <si>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</si>
  <si>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</si>
  <si>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</si>
  <si>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</si>
  <si>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</si>
  <si>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</si>
  <si>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</si>
  <si>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</si>
  <si>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</si>
  <si>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</si>
  <si>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</si>
  <si>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</si>
  <si>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</si>
  <si>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</si>
  <si>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</si>
  <si>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</si>
  <si>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</si>
  <si>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</si>
  <si>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</si>
  <si>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</si>
  <si>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</si>
  <si>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</si>
  <si>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</si>
  <si>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</si>
  <si>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</si>
  <si>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</si>
  <si>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</si>
  <si>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</si>
  <si>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</si>
  <si>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</si>
  <si>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</si>
  <si>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</si>
  <si>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</si>
  <si>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</si>
  <si>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</si>
  <si>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山梨県</t>
  </si>
  <si>
    <t>博物館協議会</t>
  </si>
  <si>
    <t>甲府市</t>
  </si>
  <si>
    <t>男女共同参画課</t>
  </si>
  <si>
    <t>甲府市男女共同参画推進条例</t>
  </si>
  <si>
    <t>H15.3.26</t>
  </si>
  <si>
    <t>H15.4.1</t>
  </si>
  <si>
    <t/>
  </si>
  <si>
    <t>第2次こうふ男女共同参画プラン</t>
  </si>
  <si>
    <t>富士吉田市</t>
  </si>
  <si>
    <t>男女共同参画推進室</t>
  </si>
  <si>
    <t>富士吉田市男女共同参画推進条例</t>
  </si>
  <si>
    <t>H15.3.24</t>
  </si>
  <si>
    <t>ふじよしだ男女共同参画プラン</t>
  </si>
  <si>
    <t>都留市</t>
  </si>
  <si>
    <t>政策形成課　</t>
  </si>
  <si>
    <t>都留市男女共同参画基本条例</t>
  </si>
  <si>
    <t>H12.3.24</t>
  </si>
  <si>
    <t>山梨市</t>
  </si>
  <si>
    <t>総合政策課</t>
  </si>
  <si>
    <t>山梨市男女共同参画社会推進条例</t>
  </si>
  <si>
    <t>H17.4.25</t>
  </si>
  <si>
    <t>山梨市男女共同参画基本計画</t>
  </si>
  <si>
    <t>大月市</t>
  </si>
  <si>
    <t>地域協働推進室</t>
  </si>
  <si>
    <t>大月市男女共同参画社会推進条例</t>
  </si>
  <si>
    <t>H17.3.28</t>
  </si>
  <si>
    <t>大月市男女共同参画プラン</t>
  </si>
  <si>
    <t>韮崎市</t>
  </si>
  <si>
    <t>企画財政課</t>
  </si>
  <si>
    <t>韮崎市男女共同参画推進条例</t>
  </si>
  <si>
    <t>H18.3.31</t>
  </si>
  <si>
    <t>H18.4.1</t>
  </si>
  <si>
    <t>輝いて　ひらめいて　韮崎プラン</t>
  </si>
  <si>
    <t>南アルプス市</t>
  </si>
  <si>
    <t>市民課</t>
  </si>
  <si>
    <t>南アルプス市男女共同参画推進条例</t>
  </si>
  <si>
    <t>H18.12.25</t>
  </si>
  <si>
    <t>H19.2.1</t>
  </si>
  <si>
    <t>南アルプスハーモニープラン</t>
  </si>
  <si>
    <t>北杜市</t>
  </si>
  <si>
    <t>地域創造課</t>
  </si>
  <si>
    <t>北杜市男女共同参画推進条例</t>
  </si>
  <si>
    <t>H18.3.14</t>
  </si>
  <si>
    <t>ほくと　ほほえみ　夢プラン</t>
  </si>
  <si>
    <t>甲斐市</t>
  </si>
  <si>
    <t>企画課</t>
  </si>
  <si>
    <t>甲斐ヒューマンプラン</t>
  </si>
  <si>
    <t>笛吹市</t>
  </si>
  <si>
    <t>市民活動支援課</t>
  </si>
  <si>
    <t>輝け男女　笛吹プラン</t>
  </si>
  <si>
    <t>上野原市</t>
  </si>
  <si>
    <t>総務課</t>
  </si>
  <si>
    <t>上野原スマイルプラン</t>
  </si>
  <si>
    <t>甲州市</t>
  </si>
  <si>
    <t>市民生活課</t>
  </si>
  <si>
    <t>甲州フルーティー夢プラン</t>
  </si>
  <si>
    <t>中央市</t>
  </si>
  <si>
    <t>政策秘書課</t>
  </si>
  <si>
    <t>拓け中央輝きプラン</t>
  </si>
  <si>
    <t>市川三郷町</t>
  </si>
  <si>
    <t>市川三郷町男女共同参画推進条例</t>
  </si>
  <si>
    <t>H19.9.14</t>
  </si>
  <si>
    <t>増穂町</t>
  </si>
  <si>
    <t>町民生活課</t>
  </si>
  <si>
    <t>増穂町男女共同参画推進条例</t>
  </si>
  <si>
    <t>H17.3.24</t>
  </si>
  <si>
    <t>H17.4.1</t>
  </si>
  <si>
    <t>男女がともに創るますほプラン</t>
  </si>
  <si>
    <t>鰍沢町</t>
  </si>
  <si>
    <t>鰍沢町男と女が共に歩むまちづくり推進条例</t>
  </si>
  <si>
    <t>H17.3.25</t>
  </si>
  <si>
    <t>鰍沢町女性プラン（第2期）</t>
  </si>
  <si>
    <t>早川町</t>
  </si>
  <si>
    <t>男女共同参画社会推進条例</t>
  </si>
  <si>
    <t>H16.6.14</t>
  </si>
  <si>
    <t>はやかわ女性プラン</t>
  </si>
  <si>
    <t>身延町</t>
  </si>
  <si>
    <t>政策室</t>
  </si>
  <si>
    <t>身延町男女共同参画推進条例</t>
  </si>
  <si>
    <t>H18.9.21</t>
  </si>
  <si>
    <t>みのぶヒューマンプラン</t>
  </si>
  <si>
    <t>平成１８年１０月～</t>
  </si>
  <si>
    <t>南部町</t>
  </si>
  <si>
    <t>南部町男女共同参画推進条例</t>
  </si>
  <si>
    <t>南部町ヒューマンプラン</t>
  </si>
  <si>
    <t>設定なし</t>
  </si>
  <si>
    <t>昭和町</t>
  </si>
  <si>
    <t>共に生き活き輝け昭和</t>
  </si>
  <si>
    <t>道志村</t>
  </si>
  <si>
    <t>道志いきいき女性プラン</t>
  </si>
  <si>
    <t>西桂町</t>
  </si>
  <si>
    <t>総務課　総務係</t>
  </si>
  <si>
    <t>輝け西桂、あなたとわたしの支え合い</t>
  </si>
  <si>
    <t>忍野村</t>
  </si>
  <si>
    <t>忍野村男女共同参画条例</t>
  </si>
  <si>
    <t>H20.3.17</t>
  </si>
  <si>
    <t>H20.4.1</t>
  </si>
  <si>
    <t>第２次忍野ハーモニープラン</t>
  </si>
  <si>
    <t>山中湖村</t>
  </si>
  <si>
    <t>総務課　女性政策担当</t>
  </si>
  <si>
    <t>山中湖村男女共同参画推進条例</t>
  </si>
  <si>
    <t>H16.10.1</t>
  </si>
  <si>
    <t>第２次女と男いきいきプラン山中湖</t>
  </si>
  <si>
    <t>鳴沢村</t>
  </si>
  <si>
    <t>富士河口湖町</t>
  </si>
  <si>
    <t>生涯学習課</t>
  </si>
  <si>
    <t>ふじサンサンプラン</t>
  </si>
  <si>
    <t>小菅村</t>
  </si>
  <si>
    <t>教育委員会</t>
  </si>
  <si>
    <t>小菅村共生プラン</t>
  </si>
  <si>
    <t>丹波山村</t>
  </si>
  <si>
    <t>丹波山村男女共同参画社会基本計画</t>
  </si>
  <si>
    <t>甲府市男女共同参画センター</t>
  </si>
  <si>
    <t>400-0032</t>
  </si>
  <si>
    <t>055-237-1161内線3341</t>
  </si>
  <si>
    <t>○</t>
  </si>
  <si>
    <t>南アルプス市市民活動センター</t>
  </si>
  <si>
    <t>400-0036</t>
  </si>
  <si>
    <t>南アルプス市小笠原572-9</t>
  </si>
  <si>
    <t>seikatsu@city.minami-alps.lg.jp</t>
  </si>
  <si>
    <t>H13.3.4</t>
  </si>
  <si>
    <t>男女共同参画都市宣言</t>
  </si>
  <si>
    <t>H19.2.25</t>
  </si>
  <si>
    <t>南アルプス市男女共同参画都市宣言</t>
  </si>
  <si>
    <t>平成28年3月</t>
  </si>
  <si>
    <t>平成27年3月</t>
  </si>
  <si>
    <t>平成23年3月</t>
  </si>
  <si>
    <t>平成26年3月</t>
  </si>
  <si>
    <t>平成22年3月</t>
  </si>
  <si>
    <t>平成24年3月</t>
  </si>
  <si>
    <t>平成29年3月</t>
  </si>
  <si>
    <t>平成21年3月</t>
  </si>
  <si>
    <t>小計</t>
  </si>
  <si>
    <t>介護認定審査会</t>
  </si>
  <si>
    <t>055-282-7325</t>
  </si>
  <si>
    <t>コード
市(区)町村</t>
  </si>
  <si>
    <t>有無
庁内連絡会議の</t>
  </si>
  <si>
    <t>現在
の
状況</t>
  </si>
  <si>
    <t>甲府市中央１－５－２</t>
  </si>
  <si>
    <t>都道府県名</t>
  </si>
  <si>
    <t>市(区)町村名</t>
  </si>
  <si>
    <t>ﾎｰﾑﾍﾟｰｼﾞ</t>
  </si>
  <si>
    <t>情報公開及び個人情報保護審査会</t>
  </si>
  <si>
    <t>障害区分認定審査会</t>
  </si>
  <si>
    <t>　調査時点コード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</si>
  <si>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</si>
  <si>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</si>
  <si>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</si>
  <si>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</si>
  <si>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</si>
  <si>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</si>
  <si>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平成１９～２８年度</t>
  </si>
  <si>
    <t>平成１５～２４年度</t>
  </si>
  <si>
    <t>平成１８～２７年度</t>
  </si>
  <si>
    <t>平成１９～２３年度</t>
  </si>
  <si>
    <t>平成１６～２５年度</t>
  </si>
  <si>
    <t>平成１７～２６年度</t>
  </si>
  <si>
    <t>平成１８～２１年度</t>
  </si>
  <si>
    <t>平成１８～２２年度</t>
  </si>
  <si>
    <t>平成１１～２０年度</t>
  </si>
  <si>
    <t>平成１７～２１年度</t>
  </si>
  <si>
    <t>平成２０～２９年度</t>
  </si>
  <si>
    <t>平成１６～２４年度</t>
  </si>
  <si>
    <t>平成１３～２０年度</t>
  </si>
  <si>
    <t>平成１０年７月～
平成２０年６月</t>
  </si>
  <si>
    <t>都留市男女共同参画推進計画
～つるハートフルプラン～</t>
  </si>
  <si>
    <t>市川三郷町男女共同参画プラン
～輝く笑顔いちかわみさと～</t>
  </si>
  <si>
    <t>鰍沢町</t>
  </si>
  <si>
    <t>平成21年3月</t>
  </si>
  <si>
    <t xml:space="preserve">  コ　ー　ド
  市（区）町</t>
  </si>
  <si>
    <t>男女共同参画関係施策についての苦情の処理を行う体制の有無</t>
  </si>
  <si>
    <t>管　理　・　運　営　主　体</t>
  </si>
  <si>
    <t xml:space="preserve">
名　　称</t>
  </si>
  <si>
    <t>そ　の　他</t>
  </si>
  <si>
    <t>直 営</t>
  </si>
  <si>
    <t>管理者
指 定</t>
  </si>
  <si>
    <t>　　　　コード　　
　市(区)町村　　</t>
  </si>
  <si>
    <t xml:space="preserve">
宣　 言
年月日</t>
  </si>
  <si>
    <t xml:space="preserve">
宣言名称</t>
  </si>
  <si>
    <t xml:space="preserve">市
（区）
長　 </t>
  </si>
  <si>
    <t xml:space="preserve">副
市
(区)
長
数 </t>
  </si>
  <si>
    <t>うち
  女性
　副市
  （区）
　長数　</t>
  </si>
  <si>
    <t>女性
比率
（％）</t>
  </si>
  <si>
    <t>町 村 長　</t>
  </si>
  <si>
    <t>副町村長数　</t>
  </si>
  <si>
    <t xml:space="preserve"> 
うち
　女性
　副町
　村長
　数</t>
  </si>
  <si>
    <t xml:space="preserve">
うち
　女性
　自治
　会長
　数</t>
  </si>
  <si>
    <t>管理職総数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</si>
</sst>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_);[Red]\(0\)"/>
    <numFmt numFmtId="188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 diagonalUp="1">
      <left style="medium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2" borderId="1" xfId="0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3" borderId="15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179" fontId="2" fillId="4" borderId="18" xfId="0" applyNumberFormat="1" applyFont="1" applyFill="1" applyBorder="1" applyAlignment="1">
      <alignment vertical="center"/>
    </xf>
    <xf numFmtId="179" fontId="2" fillId="4" borderId="1" xfId="0" applyNumberFormat="1" applyFont="1" applyFill="1" applyBorder="1" applyAlignment="1">
      <alignment vertical="center"/>
    </xf>
    <xf numFmtId="180" fontId="2" fillId="4" borderId="19" xfId="0" applyNumberFormat="1" applyFont="1" applyFill="1" applyBorder="1" applyAlignment="1">
      <alignment vertical="center"/>
    </xf>
    <xf numFmtId="180" fontId="2" fillId="4" borderId="18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179" fontId="2" fillId="4" borderId="23" xfId="0" applyNumberFormat="1" applyFont="1" applyFill="1" applyBorder="1" applyAlignment="1">
      <alignment vertical="center"/>
    </xf>
    <xf numFmtId="180" fontId="2" fillId="4" borderId="24" xfId="0" applyNumberFormat="1" applyFont="1" applyFill="1" applyBorder="1" applyAlignment="1">
      <alignment vertical="center"/>
    </xf>
    <xf numFmtId="180" fontId="2" fillId="4" borderId="23" xfId="0" applyNumberFormat="1" applyFont="1" applyFill="1" applyBorder="1" applyAlignment="1">
      <alignment vertical="center"/>
    </xf>
    <xf numFmtId="179" fontId="2" fillId="4" borderId="5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179" fontId="2" fillId="4" borderId="28" xfId="0" applyNumberFormat="1" applyFont="1" applyFill="1" applyBorder="1" applyAlignment="1">
      <alignment vertical="center"/>
    </xf>
    <xf numFmtId="179" fontId="2" fillId="4" borderId="29" xfId="0" applyNumberFormat="1" applyFont="1" applyFill="1" applyBorder="1" applyAlignment="1">
      <alignment vertical="center"/>
    </xf>
    <xf numFmtId="180" fontId="2" fillId="4" borderId="30" xfId="0" applyNumberFormat="1" applyFont="1" applyFill="1" applyBorder="1" applyAlignment="1">
      <alignment vertical="center"/>
    </xf>
    <xf numFmtId="180" fontId="2" fillId="4" borderId="28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180" fontId="2" fillId="4" borderId="1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vertical="center" shrinkToFit="1"/>
    </xf>
    <xf numFmtId="0" fontId="2" fillId="3" borderId="8" xfId="0" applyFont="1" applyFill="1" applyBorder="1" applyAlignment="1">
      <alignment vertical="center" shrinkToFit="1"/>
    </xf>
    <xf numFmtId="57" fontId="2" fillId="3" borderId="7" xfId="0" applyNumberFormat="1" applyFont="1" applyFill="1" applyBorder="1" applyAlignment="1">
      <alignment horizontal="center" vertical="center" shrinkToFit="1"/>
    </xf>
    <xf numFmtId="0" fontId="2" fillId="3" borderId="31" xfId="0" applyFont="1" applyFill="1" applyBorder="1" applyAlignment="1">
      <alignment vertical="center" shrinkToFit="1"/>
    </xf>
    <xf numFmtId="0" fontId="2" fillId="3" borderId="32" xfId="0" applyFont="1" applyFill="1" applyBorder="1" applyAlignment="1">
      <alignment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vertical="center" shrinkToFit="1"/>
    </xf>
    <xf numFmtId="0" fontId="2" fillId="3" borderId="15" xfId="0" applyFont="1" applyFill="1" applyBorder="1" applyAlignment="1">
      <alignment vertical="center" shrinkToFit="1"/>
    </xf>
    <xf numFmtId="0" fontId="0" fillId="4" borderId="14" xfId="0" applyFont="1" applyFill="1" applyBorder="1" applyAlignment="1">
      <alignment vertical="center" shrinkToFit="1"/>
    </xf>
    <xf numFmtId="0" fontId="0" fillId="3" borderId="17" xfId="0" applyFont="1" applyFill="1" applyBorder="1" applyAlignment="1">
      <alignment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vertical="center" shrinkToFit="1"/>
    </xf>
    <xf numFmtId="0" fontId="2" fillId="3" borderId="34" xfId="0" applyFont="1" applyFill="1" applyBorder="1" applyAlignment="1">
      <alignment vertical="center" shrinkToFit="1"/>
    </xf>
    <xf numFmtId="0" fontId="2" fillId="4" borderId="35" xfId="0" applyFont="1" applyFill="1" applyBorder="1" applyAlignment="1">
      <alignment vertical="center" shrinkToFit="1"/>
    </xf>
    <xf numFmtId="0" fontId="2" fillId="4" borderId="36" xfId="0" applyFont="1" applyFill="1" applyBorder="1" applyAlignment="1">
      <alignment vertical="center" shrinkToFit="1"/>
    </xf>
    <xf numFmtId="0" fontId="2" fillId="4" borderId="37" xfId="0" applyFont="1" applyFill="1" applyBorder="1" applyAlignment="1">
      <alignment vertical="center" shrinkToFit="1"/>
    </xf>
    <xf numFmtId="0" fontId="2" fillId="4" borderId="38" xfId="0" applyFont="1" applyFill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57" fontId="2" fillId="3" borderId="13" xfId="0" applyNumberFormat="1" applyFont="1" applyFill="1" applyBorder="1" applyAlignment="1">
      <alignment vertical="center" shrinkToFit="1"/>
    </xf>
    <xf numFmtId="179" fontId="2" fillId="4" borderId="7" xfId="0" applyNumberFormat="1" applyFont="1" applyFill="1" applyBorder="1" applyAlignment="1">
      <alignment vertical="center" shrinkToFit="1"/>
    </xf>
    <xf numFmtId="179" fontId="2" fillId="4" borderId="2" xfId="0" applyNumberFormat="1" applyFont="1" applyFill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4" borderId="16" xfId="0" applyFont="1" applyFill="1" applyBorder="1" applyAlignment="1">
      <alignment vertical="center" shrinkToFit="1"/>
    </xf>
    <xf numFmtId="0" fontId="2" fillId="3" borderId="17" xfId="0" applyFont="1" applyFill="1" applyBorder="1" applyAlignment="1">
      <alignment vertical="center" shrinkToFit="1"/>
    </xf>
    <xf numFmtId="179" fontId="2" fillId="4" borderId="36" xfId="0" applyNumberFormat="1" applyFont="1" applyFill="1" applyBorder="1" applyAlignment="1">
      <alignment vertical="center" shrinkToFit="1"/>
    </xf>
    <xf numFmtId="179" fontId="2" fillId="4" borderId="1" xfId="0" applyNumberFormat="1" applyFont="1" applyFill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86" fontId="2" fillId="3" borderId="13" xfId="0" applyNumberFormat="1" applyFont="1" applyFill="1" applyBorder="1" applyAlignment="1">
      <alignment vertical="center" shrinkToFit="1"/>
    </xf>
    <xf numFmtId="180" fontId="2" fillId="4" borderId="8" xfId="0" applyNumberFormat="1" applyFont="1" applyFill="1" applyBorder="1" applyAlignment="1">
      <alignment vertical="center" shrinkToFit="1"/>
    </xf>
    <xf numFmtId="180" fontId="2" fillId="4" borderId="2" xfId="0" applyNumberFormat="1" applyFont="1" applyFill="1" applyBorder="1" applyAlignment="1">
      <alignment vertical="center" shrinkToFit="1"/>
    </xf>
    <xf numFmtId="0" fontId="2" fillId="3" borderId="39" xfId="0" applyFont="1" applyFill="1" applyBorder="1" applyAlignment="1">
      <alignment vertical="center" shrinkToFit="1"/>
    </xf>
    <xf numFmtId="0" fontId="2" fillId="3" borderId="40" xfId="0" applyFont="1" applyFill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179" fontId="2" fillId="4" borderId="18" xfId="0" applyNumberFormat="1" applyFont="1" applyFill="1" applyBorder="1" applyAlignment="1">
      <alignment vertical="center" shrinkToFit="1"/>
    </xf>
    <xf numFmtId="180" fontId="2" fillId="4" borderId="19" xfId="0" applyNumberFormat="1" applyFont="1" applyFill="1" applyBorder="1" applyAlignment="1">
      <alignment vertical="center" shrinkToFit="1"/>
    </xf>
    <xf numFmtId="180" fontId="2" fillId="4" borderId="18" xfId="0" applyNumberFormat="1" applyFont="1" applyFill="1" applyBorder="1" applyAlignment="1">
      <alignment vertical="center" shrinkToFit="1"/>
    </xf>
    <xf numFmtId="179" fontId="2" fillId="4" borderId="41" xfId="0" applyNumberFormat="1" applyFont="1" applyFill="1" applyBorder="1" applyAlignment="1">
      <alignment vertical="center"/>
    </xf>
    <xf numFmtId="0" fontId="2" fillId="0" borderId="42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3" borderId="42" xfId="0" applyFont="1" applyFill="1" applyBorder="1" applyAlignment="1">
      <alignment vertical="center" shrinkToFit="1"/>
    </xf>
    <xf numFmtId="0" fontId="4" fillId="3" borderId="13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0" fontId="4" fillId="3" borderId="32" xfId="0" applyFont="1" applyFill="1" applyBorder="1" applyAlignment="1">
      <alignment vertical="center" shrinkToFit="1"/>
    </xf>
    <xf numFmtId="0" fontId="4" fillId="3" borderId="8" xfId="0" applyFont="1" applyFill="1" applyBorder="1" applyAlignment="1">
      <alignment vertical="center" shrinkToFit="1"/>
    </xf>
    <xf numFmtId="0" fontId="4" fillId="3" borderId="42" xfId="0" applyFont="1" applyFill="1" applyBorder="1" applyAlignment="1">
      <alignment vertical="center" shrinkToFit="1"/>
    </xf>
    <xf numFmtId="0" fontId="4" fillId="3" borderId="43" xfId="0" applyFont="1" applyFill="1" applyBorder="1" applyAlignment="1">
      <alignment vertical="center" shrinkToFit="1"/>
    </xf>
    <xf numFmtId="0" fontId="4" fillId="3" borderId="14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3" borderId="32" xfId="0" applyFont="1" applyFill="1" applyBorder="1" applyAlignment="1">
      <alignment wrapText="1"/>
    </xf>
    <xf numFmtId="0" fontId="4" fillId="3" borderId="7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vertical="center" wrapText="1"/>
    </xf>
    <xf numFmtId="187" fontId="2" fillId="3" borderId="13" xfId="0" applyNumberFormat="1" applyFont="1" applyFill="1" applyBorder="1" applyAlignment="1">
      <alignment vertical="center" shrinkToFit="1"/>
    </xf>
    <xf numFmtId="180" fontId="2" fillId="3" borderId="13" xfId="0" applyNumberFormat="1" applyFont="1" applyFill="1" applyBorder="1" applyAlignment="1">
      <alignment vertical="center" shrinkToFit="1"/>
    </xf>
    <xf numFmtId="0" fontId="4" fillId="3" borderId="7" xfId="0" applyNumberFormat="1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2" fillId="3" borderId="47" xfId="0" applyFont="1" applyFill="1" applyBorder="1" applyAlignment="1">
      <alignment horizontal="center" textRotation="255" wrapText="1"/>
    </xf>
    <xf numFmtId="186" fontId="2" fillId="3" borderId="8" xfId="0" applyNumberFormat="1" applyFont="1" applyFill="1" applyBorder="1" applyAlignment="1">
      <alignment vertical="center"/>
    </xf>
    <xf numFmtId="186" fontId="2" fillId="3" borderId="2" xfId="0" applyNumberFormat="1" applyFont="1" applyFill="1" applyBorder="1" applyAlignment="1">
      <alignment vertical="center"/>
    </xf>
    <xf numFmtId="186" fontId="2" fillId="3" borderId="13" xfId="0" applyNumberFormat="1" applyFont="1" applyFill="1" applyBorder="1" applyAlignment="1">
      <alignment vertical="center"/>
    </xf>
    <xf numFmtId="186" fontId="2" fillId="3" borderId="19" xfId="0" applyNumberFormat="1" applyFont="1" applyFill="1" applyBorder="1" applyAlignment="1">
      <alignment vertical="center"/>
    </xf>
    <xf numFmtId="186" fontId="2" fillId="3" borderId="18" xfId="0" applyNumberFormat="1" applyFont="1" applyFill="1" applyBorder="1" applyAlignment="1">
      <alignment vertical="center"/>
    </xf>
    <xf numFmtId="186" fontId="0" fillId="4" borderId="14" xfId="0" applyNumberFormat="1" applyFont="1" applyFill="1" applyBorder="1" applyAlignment="1">
      <alignment vertical="center"/>
    </xf>
    <xf numFmtId="186" fontId="0" fillId="4" borderId="1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 shrinkToFit="1"/>
    </xf>
    <xf numFmtId="188" fontId="0" fillId="3" borderId="18" xfId="0" applyNumberFormat="1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57" fontId="2" fillId="3" borderId="13" xfId="0" applyNumberFormat="1" applyFont="1" applyFill="1" applyBorder="1" applyAlignment="1">
      <alignment horizontal="center" vertical="center" shrinkToFit="1"/>
    </xf>
    <xf numFmtId="188" fontId="2" fillId="3" borderId="48" xfId="0" applyNumberFormat="1" applyFont="1" applyFill="1" applyBorder="1" applyAlignment="1">
      <alignment vertical="center" shrinkToFit="1"/>
    </xf>
    <xf numFmtId="188" fontId="2" fillId="3" borderId="8" xfId="0" applyNumberFormat="1" applyFont="1" applyFill="1" applyBorder="1" applyAlignment="1">
      <alignment vertical="center" shrinkToFit="1"/>
    </xf>
    <xf numFmtId="188" fontId="2" fillId="4" borderId="49" xfId="0" applyNumberFormat="1" applyFont="1" applyFill="1" applyBorder="1" applyAlignment="1">
      <alignment vertical="center" shrinkToFit="1"/>
    </xf>
    <xf numFmtId="188" fontId="2" fillId="4" borderId="36" xfId="0" applyNumberFormat="1" applyFont="1" applyFill="1" applyBorder="1" applyAlignment="1">
      <alignment vertical="center" shrinkToFit="1"/>
    </xf>
    <xf numFmtId="188" fontId="2" fillId="3" borderId="7" xfId="0" applyNumberFormat="1" applyFont="1" applyFill="1" applyBorder="1" applyAlignment="1">
      <alignment vertical="center" shrinkToFit="1"/>
    </xf>
    <xf numFmtId="188" fontId="2" fillId="4" borderId="37" xfId="0" applyNumberFormat="1" applyFont="1" applyFill="1" applyBorder="1" applyAlignment="1">
      <alignment vertical="center" shrinkToFit="1"/>
    </xf>
    <xf numFmtId="188" fontId="2" fillId="0" borderId="7" xfId="0" applyNumberFormat="1" applyFont="1" applyBorder="1" applyAlignment="1">
      <alignment vertical="center" shrinkToFit="1"/>
    </xf>
    <xf numFmtId="188" fontId="2" fillId="0" borderId="2" xfId="0" applyNumberFormat="1" applyFont="1" applyBorder="1" applyAlignment="1">
      <alignment vertical="center" shrinkToFit="1"/>
    </xf>
    <xf numFmtId="188" fontId="2" fillId="3" borderId="13" xfId="0" applyNumberFormat="1" applyFont="1" applyFill="1" applyBorder="1" applyAlignment="1">
      <alignment vertical="center" shrinkToFit="1"/>
    </xf>
    <xf numFmtId="188" fontId="2" fillId="3" borderId="17" xfId="0" applyNumberFormat="1" applyFont="1" applyFill="1" applyBorder="1" applyAlignment="1">
      <alignment vertical="center" shrinkToFit="1"/>
    </xf>
    <xf numFmtId="188" fontId="2" fillId="4" borderId="1" xfId="0" applyNumberFormat="1" applyFont="1" applyFill="1" applyBorder="1" applyAlignment="1">
      <alignment vertical="center" shrinkToFit="1"/>
    </xf>
    <xf numFmtId="188" fontId="2" fillId="4" borderId="14" xfId="0" applyNumberFormat="1" applyFont="1" applyFill="1" applyBorder="1" applyAlignment="1">
      <alignment vertical="center" shrinkToFit="1"/>
    </xf>
    <xf numFmtId="0" fontId="4" fillId="3" borderId="7" xfId="0" applyFont="1" applyFill="1" applyBorder="1" applyAlignment="1">
      <alignment horizontal="center" vertical="center" textRotation="255"/>
    </xf>
    <xf numFmtId="188" fontId="2" fillId="3" borderId="39" xfId="0" applyNumberFormat="1" applyFont="1" applyFill="1" applyBorder="1" applyAlignment="1">
      <alignment vertical="center" shrinkToFit="1"/>
    </xf>
    <xf numFmtId="188" fontId="2" fillId="3" borderId="22" xfId="0" applyNumberFormat="1" applyFont="1" applyFill="1" applyBorder="1" applyAlignment="1">
      <alignment vertical="center"/>
    </xf>
    <xf numFmtId="188" fontId="2" fillId="3" borderId="27" xfId="0" applyNumberFormat="1" applyFont="1" applyFill="1" applyBorder="1" applyAlignment="1">
      <alignment vertical="center"/>
    </xf>
    <xf numFmtId="188" fontId="2" fillId="3" borderId="17" xfId="0" applyNumberFormat="1" applyFont="1" applyFill="1" applyBorder="1" applyAlignment="1">
      <alignment vertical="center"/>
    </xf>
    <xf numFmtId="188" fontId="2" fillId="4" borderId="36" xfId="0" applyNumberFormat="1" applyFont="1" applyFill="1" applyBorder="1" applyAlignment="1">
      <alignment vertical="center"/>
    </xf>
    <xf numFmtId="188" fontId="2" fillId="3" borderId="32" xfId="0" applyNumberFormat="1" applyFont="1" applyFill="1" applyBorder="1" applyAlignment="1">
      <alignment vertical="center" shrinkToFit="1"/>
    </xf>
    <xf numFmtId="188" fontId="2" fillId="3" borderId="50" xfId="0" applyNumberFormat="1" applyFont="1" applyFill="1" applyBorder="1" applyAlignment="1">
      <alignment vertical="center" shrinkToFit="1"/>
    </xf>
    <xf numFmtId="188" fontId="2" fillId="5" borderId="49" xfId="0" applyNumberFormat="1" applyFont="1" applyFill="1" applyBorder="1" applyAlignment="1">
      <alignment vertical="center" shrinkToFit="1"/>
    </xf>
    <xf numFmtId="188" fontId="4" fillId="3" borderId="51" xfId="0" applyNumberFormat="1" applyFont="1" applyFill="1" applyBorder="1" applyAlignment="1">
      <alignment vertical="center"/>
    </xf>
    <xf numFmtId="188" fontId="4" fillId="3" borderId="52" xfId="0" applyNumberFormat="1" applyFont="1" applyFill="1" applyBorder="1" applyAlignment="1">
      <alignment vertical="center"/>
    </xf>
    <xf numFmtId="188" fontId="4" fillId="3" borderId="53" xfId="0" applyNumberFormat="1" applyFont="1" applyFill="1" applyBorder="1" applyAlignment="1">
      <alignment vertical="center"/>
    </xf>
    <xf numFmtId="188" fontId="4" fillId="3" borderId="13" xfId="0" applyNumberFormat="1" applyFont="1" applyFill="1" applyBorder="1" applyAlignment="1">
      <alignment vertical="center"/>
    </xf>
    <xf numFmtId="188" fontId="4" fillId="3" borderId="7" xfId="0" applyNumberFormat="1" applyFont="1" applyFill="1" applyBorder="1" applyAlignment="1">
      <alignment vertical="center"/>
    </xf>
    <xf numFmtId="188" fontId="4" fillId="3" borderId="54" xfId="0" applyNumberFormat="1" applyFont="1" applyFill="1" applyBorder="1" applyAlignment="1">
      <alignment vertical="center"/>
    </xf>
    <xf numFmtId="188" fontId="4" fillId="3" borderId="4" xfId="0" applyNumberFormat="1" applyFont="1" applyFill="1" applyBorder="1" applyAlignment="1">
      <alignment vertical="center"/>
    </xf>
    <xf numFmtId="188" fontId="4" fillId="3" borderId="47" xfId="0" applyNumberFormat="1" applyFont="1" applyFill="1" applyBorder="1" applyAlignment="1">
      <alignment vertical="center"/>
    </xf>
    <xf numFmtId="188" fontId="2" fillId="5" borderId="49" xfId="0" applyNumberFormat="1" applyFont="1" applyFill="1" applyBorder="1" applyAlignment="1">
      <alignment vertical="center"/>
    </xf>
    <xf numFmtId="188" fontId="2" fillId="4" borderId="49" xfId="0" applyNumberFormat="1" applyFont="1" applyFill="1" applyBorder="1" applyAlignment="1">
      <alignment vertical="center"/>
    </xf>
    <xf numFmtId="188" fontId="2" fillId="3" borderId="50" xfId="0" applyNumberFormat="1" applyFont="1" applyFill="1" applyBorder="1" applyAlignment="1">
      <alignment vertical="center"/>
    </xf>
    <xf numFmtId="188" fontId="2" fillId="3" borderId="7" xfId="0" applyNumberFormat="1" applyFont="1" applyFill="1" applyBorder="1" applyAlignment="1">
      <alignment vertical="center"/>
    </xf>
    <xf numFmtId="188" fontId="2" fillId="3" borderId="39" xfId="0" applyNumberFormat="1" applyFont="1" applyFill="1" applyBorder="1" applyAlignment="1">
      <alignment vertical="center"/>
    </xf>
    <xf numFmtId="188" fontId="2" fillId="3" borderId="42" xfId="0" applyNumberFormat="1" applyFont="1" applyFill="1" applyBorder="1" applyAlignment="1">
      <alignment vertical="center" shrinkToFit="1"/>
    </xf>
    <xf numFmtId="188" fontId="2" fillId="3" borderId="15" xfId="0" applyNumberFormat="1" applyFont="1" applyFill="1" applyBorder="1" applyAlignment="1">
      <alignment vertical="center" shrinkToFit="1"/>
    </xf>
    <xf numFmtId="188" fontId="2" fillId="3" borderId="21" xfId="0" applyNumberFormat="1" applyFont="1" applyFill="1" applyBorder="1" applyAlignment="1">
      <alignment vertical="center"/>
    </xf>
    <xf numFmtId="188" fontId="2" fillId="3" borderId="26" xfId="0" applyNumberFormat="1" applyFont="1" applyFill="1" applyBorder="1" applyAlignment="1">
      <alignment vertical="center"/>
    </xf>
    <xf numFmtId="188" fontId="2" fillId="3" borderId="15" xfId="0" applyNumberFormat="1" applyFont="1" applyFill="1" applyBorder="1" applyAlignment="1">
      <alignment vertical="center"/>
    </xf>
    <xf numFmtId="188" fontId="2" fillId="4" borderId="14" xfId="0" applyNumberFormat="1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textRotation="255" wrapText="1"/>
    </xf>
    <xf numFmtId="0" fontId="2" fillId="3" borderId="4" xfId="0" applyFont="1" applyFill="1" applyBorder="1" applyAlignment="1">
      <alignment horizontal="center" textRotation="255" wrapText="1"/>
    </xf>
    <xf numFmtId="0" fontId="2" fillId="3" borderId="56" xfId="0" applyFont="1" applyFill="1" applyBorder="1" applyAlignment="1">
      <alignment horizontal="center" textRotation="255" shrinkToFit="1"/>
    </xf>
    <xf numFmtId="0" fontId="2" fillId="3" borderId="29" xfId="0" applyFont="1" applyFill="1" applyBorder="1" applyAlignment="1">
      <alignment horizontal="center" textRotation="255" shrinkToFit="1"/>
    </xf>
    <xf numFmtId="0" fontId="2" fillId="3" borderId="5" xfId="0" applyFont="1" applyFill="1" applyBorder="1" applyAlignment="1">
      <alignment horizontal="center" textRotation="255" shrinkToFi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2" fillId="0" borderId="59" xfId="0" applyFont="1" applyBorder="1" applyAlignment="1">
      <alignment horizontal="center" textRotation="255" wrapText="1"/>
    </xf>
    <xf numFmtId="0" fontId="2" fillId="0" borderId="3" xfId="0" applyFont="1" applyBorder="1" applyAlignment="1">
      <alignment horizontal="center" textRotation="255" wrapText="1"/>
    </xf>
    <xf numFmtId="0" fontId="2" fillId="0" borderId="20" xfId="0" applyFont="1" applyBorder="1" applyAlignment="1">
      <alignment horizontal="center" textRotation="255" wrapText="1"/>
    </xf>
    <xf numFmtId="0" fontId="2" fillId="3" borderId="53" xfId="0" applyFont="1" applyFill="1" applyBorder="1" applyAlignment="1">
      <alignment horizontal="center" textRotation="255" shrinkToFit="1"/>
    </xf>
    <xf numFmtId="0" fontId="2" fillId="3" borderId="32" xfId="0" applyFont="1" applyFill="1" applyBorder="1" applyAlignment="1">
      <alignment horizontal="center" textRotation="255" shrinkToFit="1"/>
    </xf>
    <xf numFmtId="0" fontId="2" fillId="3" borderId="60" xfId="0" applyFont="1" applyFill="1" applyBorder="1" applyAlignment="1">
      <alignment horizontal="center" textRotation="255" shrinkToFit="1"/>
    </xf>
    <xf numFmtId="0" fontId="2" fillId="3" borderId="8" xfId="0" applyFont="1" applyFill="1" applyBorder="1" applyAlignment="1">
      <alignment horizontal="center" textRotation="255" shrinkToFit="1"/>
    </xf>
    <xf numFmtId="0" fontId="2" fillId="0" borderId="56" xfId="0" applyFont="1" applyBorder="1" applyAlignment="1">
      <alignment horizontal="center" textRotation="255" wrapText="1"/>
    </xf>
    <xf numFmtId="0" fontId="2" fillId="0" borderId="29" xfId="0" applyFont="1" applyBorder="1" applyAlignment="1">
      <alignment horizontal="center" textRotation="255" wrapText="1"/>
    </xf>
    <xf numFmtId="0" fontId="2" fillId="0" borderId="5" xfId="0" applyFont="1" applyBorder="1" applyAlignment="1">
      <alignment horizontal="center" textRotation="255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textRotation="255" wrapText="1"/>
    </xf>
    <xf numFmtId="0" fontId="0" fillId="0" borderId="29" xfId="0" applyBorder="1" applyAlignment="1">
      <alignment horizontal="center" textRotation="255" wrapText="1"/>
    </xf>
    <xf numFmtId="0" fontId="0" fillId="0" borderId="5" xfId="0" applyBorder="1" applyAlignment="1">
      <alignment horizontal="center" textRotation="255" wrapText="1"/>
    </xf>
    <xf numFmtId="0" fontId="2" fillId="3" borderId="59" xfId="0" applyFont="1" applyFill="1" applyBorder="1" applyAlignment="1">
      <alignment horizontal="center" textRotation="255" wrapText="1"/>
    </xf>
    <xf numFmtId="0" fontId="2" fillId="3" borderId="3" xfId="0" applyFont="1" applyFill="1" applyBorder="1" applyAlignment="1">
      <alignment horizontal="center" textRotation="255" wrapText="1"/>
    </xf>
    <xf numFmtId="0" fontId="2" fillId="3" borderId="20" xfId="0" applyFont="1" applyFill="1" applyBorder="1" applyAlignment="1">
      <alignment horizontal="center" textRotation="255" wrapText="1"/>
    </xf>
    <xf numFmtId="0" fontId="2" fillId="0" borderId="59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 wrapText="1"/>
    </xf>
    <xf numFmtId="0" fontId="0" fillId="0" borderId="29" xfId="0" applyBorder="1" applyAlignment="1">
      <alignment/>
    </xf>
    <xf numFmtId="0" fontId="0" fillId="0" borderId="5" xfId="0" applyBorder="1" applyAlignment="1">
      <alignment/>
    </xf>
    <xf numFmtId="0" fontId="2" fillId="3" borderId="59" xfId="0" applyFont="1" applyFill="1" applyBorder="1" applyAlignment="1">
      <alignment horizontal="center" vertical="distributed" textRotation="255"/>
    </xf>
    <xf numFmtId="0" fontId="2" fillId="3" borderId="3" xfId="0" applyFont="1" applyFill="1" applyBorder="1" applyAlignment="1">
      <alignment horizontal="center" vertical="distributed" textRotation="255"/>
    </xf>
    <xf numFmtId="0" fontId="2" fillId="3" borderId="20" xfId="0" applyFont="1" applyFill="1" applyBorder="1" applyAlignment="1">
      <alignment horizontal="center" vertical="distributed" textRotation="255"/>
    </xf>
    <xf numFmtId="0" fontId="2" fillId="3" borderId="56" xfId="0" applyFont="1" applyFill="1" applyBorder="1" applyAlignment="1">
      <alignment horizontal="center" vertical="center" textRotation="255"/>
    </xf>
    <xf numFmtId="0" fontId="2" fillId="3" borderId="29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shrinkToFit="1"/>
    </xf>
    <xf numFmtId="0" fontId="4" fillId="3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33" xfId="0" applyBorder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textRotation="255"/>
    </xf>
    <xf numFmtId="0" fontId="2" fillId="3" borderId="4" xfId="0" applyFont="1" applyFill="1" applyBorder="1" applyAlignment="1">
      <alignment textRotation="255"/>
    </xf>
    <xf numFmtId="0" fontId="2" fillId="3" borderId="39" xfId="0" applyFont="1" applyFill="1" applyBorder="1" applyAlignment="1">
      <alignment horizontal="center" textRotation="255" wrapText="1"/>
    </xf>
    <xf numFmtId="0" fontId="2" fillId="0" borderId="4" xfId="0" applyFont="1" applyBorder="1" applyAlignment="1">
      <alignment horizontal="center" textRotation="255"/>
    </xf>
    <xf numFmtId="0" fontId="2" fillId="0" borderId="39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1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3" borderId="59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20" xfId="0" applyFont="1" applyFill="1" applyBorder="1" applyAlignment="1">
      <alignment horizontal="center" vertical="center" textRotation="255"/>
    </xf>
    <xf numFmtId="0" fontId="2" fillId="3" borderId="41" xfId="0" applyFont="1" applyFill="1" applyBorder="1" applyAlignment="1">
      <alignment horizontal="center" vertical="center" textRotation="255" shrinkToFit="1"/>
    </xf>
    <xf numFmtId="0" fontId="2" fillId="3" borderId="2" xfId="0" applyFont="1" applyFill="1" applyBorder="1" applyAlignment="1">
      <alignment horizontal="center" vertical="center" textRotation="255" shrinkToFit="1"/>
    </xf>
    <xf numFmtId="0" fontId="2" fillId="3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textRotation="255"/>
    </xf>
    <xf numFmtId="0" fontId="2" fillId="0" borderId="5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3" borderId="39" xfId="0" applyFont="1" applyFill="1" applyBorder="1" applyAlignment="1">
      <alignment horizontal="center" textRotation="255"/>
    </xf>
    <xf numFmtId="0" fontId="2" fillId="3" borderId="4" xfId="0" applyFont="1" applyFill="1" applyBorder="1" applyAlignment="1">
      <alignment horizontal="center" textRotation="255"/>
    </xf>
    <xf numFmtId="0" fontId="2" fillId="0" borderId="4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4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2" fillId="0" borderId="20" xfId="0" applyFont="1" applyBorder="1" applyAlignment="1">
      <alignment/>
    </xf>
    <xf numFmtId="0" fontId="2" fillId="3" borderId="39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43" xfId="0" applyFont="1" applyBorder="1" applyAlignment="1">
      <alignment horizontal="center" textRotation="255"/>
    </xf>
    <xf numFmtId="0" fontId="2" fillId="0" borderId="5" xfId="0" applyFont="1" applyBorder="1" applyAlignment="1">
      <alignment horizontal="center" textRotation="255"/>
    </xf>
    <xf numFmtId="0" fontId="2" fillId="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3" borderId="57" xfId="0" applyFont="1" applyFill="1" applyBorder="1" applyAlignment="1">
      <alignment vertical="center" wrapText="1"/>
    </xf>
    <xf numFmtId="0" fontId="4" fillId="3" borderId="58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horizontal="left" vertical="center"/>
    </xf>
    <xf numFmtId="0" fontId="4" fillId="3" borderId="63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4" fillId="3" borderId="65" xfId="0" applyFont="1" applyFill="1" applyBorder="1" applyAlignment="1">
      <alignment vertical="center" textRotation="255"/>
    </xf>
    <xf numFmtId="0" fontId="4" fillId="3" borderId="6" xfId="0" applyFont="1" applyFill="1" applyBorder="1" applyAlignment="1">
      <alignment vertical="center" textRotation="255"/>
    </xf>
    <xf numFmtId="0" fontId="4" fillId="3" borderId="40" xfId="0" applyFont="1" applyFill="1" applyBorder="1" applyAlignment="1">
      <alignment vertical="center" textRotation="255" wrapText="1"/>
    </xf>
    <xf numFmtId="0" fontId="4" fillId="3" borderId="9" xfId="0" applyFont="1" applyFill="1" applyBorder="1" applyAlignment="1">
      <alignment vertical="center" textRotation="255" wrapText="1"/>
    </xf>
    <xf numFmtId="0" fontId="4" fillId="3" borderId="40" xfId="0" applyFont="1" applyFill="1" applyBorder="1" applyAlignment="1">
      <alignment vertical="center" textRotation="255"/>
    </xf>
    <xf numFmtId="0" fontId="4" fillId="3" borderId="9" xfId="0" applyFont="1" applyFill="1" applyBorder="1" applyAlignment="1">
      <alignment vertical="center" textRotation="255"/>
    </xf>
    <xf numFmtId="0" fontId="2" fillId="3" borderId="51" xfId="0" applyFont="1" applyFill="1" applyBorder="1" applyAlignment="1">
      <alignment horizontal="center" vertical="center" textRotation="255" shrinkToFit="1"/>
    </xf>
    <xf numFmtId="0" fontId="2" fillId="3" borderId="13" xfId="0" applyFont="1" applyFill="1" applyBorder="1" applyAlignment="1">
      <alignment horizontal="center" vertical="center" textRotation="255" shrinkToFit="1"/>
    </xf>
    <xf numFmtId="58" fontId="8" fillId="0" borderId="66" xfId="0" applyNumberFormat="1" applyFont="1" applyBorder="1" applyAlignment="1">
      <alignment horizontal="center" vertical="center"/>
    </xf>
    <xf numFmtId="58" fontId="8" fillId="0" borderId="67" xfId="0" applyNumberFormat="1" applyFont="1" applyBorder="1" applyAlignment="1">
      <alignment horizontal="center" vertical="center"/>
    </xf>
    <xf numFmtId="58" fontId="8" fillId="0" borderId="45" xfId="0" applyNumberFormat="1" applyFont="1" applyBorder="1" applyAlignment="1">
      <alignment horizontal="center" vertical="center"/>
    </xf>
    <xf numFmtId="58" fontId="8" fillId="0" borderId="68" xfId="0" applyNumberFormat="1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4" fillId="3" borderId="39" xfId="0" applyFont="1" applyFill="1" applyBorder="1" applyAlignment="1">
      <alignment horizontal="center" vertical="center" textRotation="255"/>
    </xf>
    <xf numFmtId="0" fontId="4" fillId="3" borderId="4" xfId="0" applyFont="1" applyFill="1" applyBorder="1" applyAlignment="1">
      <alignment horizontal="center" vertical="center" textRotation="255"/>
    </xf>
    <xf numFmtId="0" fontId="2" fillId="0" borderId="1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4" fillId="3" borderId="13" xfId="0" applyFont="1" applyFill="1" applyBorder="1" applyAlignment="1">
      <alignment vertical="top" shrinkToFit="1"/>
    </xf>
    <xf numFmtId="0" fontId="4" fillId="3" borderId="2" xfId="0" applyFont="1" applyFill="1" applyBorder="1" applyAlignment="1">
      <alignment vertical="top" shrinkToFit="1"/>
    </xf>
    <xf numFmtId="0" fontId="4" fillId="3" borderId="31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vertical="top" shrinkToFit="1"/>
    </xf>
    <xf numFmtId="0" fontId="4" fillId="3" borderId="8" xfId="0" applyFont="1" applyFill="1" applyBorder="1" applyAlignment="1">
      <alignment vertical="top" shrinkToFit="1"/>
    </xf>
    <xf numFmtId="0" fontId="4" fillId="3" borderId="8" xfId="0" applyFont="1" applyFill="1" applyBorder="1" applyAlignment="1">
      <alignment vertical="top"/>
    </xf>
    <xf numFmtId="0" fontId="12" fillId="0" borderId="37" xfId="0" applyFont="1" applyBorder="1" applyAlignment="1">
      <alignment horizontal="center" vertical="center"/>
    </xf>
    <xf numFmtId="179" fontId="2" fillId="4" borderId="16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top" wrapText="1"/>
    </xf>
    <xf numFmtId="0" fontId="2" fillId="0" borderId="51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3" borderId="51" xfId="0" applyFont="1" applyFill="1" applyBorder="1" applyAlignment="1">
      <alignment vertical="center"/>
    </xf>
    <xf numFmtId="0" fontId="4" fillId="3" borderId="41" xfId="0" applyFont="1" applyFill="1" applyBorder="1" applyAlignment="1">
      <alignment vertical="center" wrapText="1"/>
    </xf>
    <xf numFmtId="0" fontId="2" fillId="3" borderId="69" xfId="0" applyFont="1" applyFill="1" applyBorder="1" applyAlignment="1">
      <alignment vertical="center"/>
    </xf>
    <xf numFmtId="0" fontId="2" fillId="3" borderId="70" xfId="0" applyFont="1" applyFill="1" applyBorder="1" applyAlignment="1">
      <alignment vertical="center"/>
    </xf>
    <xf numFmtId="188" fontId="2" fillId="3" borderId="70" xfId="0" applyNumberFormat="1" applyFont="1" applyFill="1" applyBorder="1" applyAlignment="1">
      <alignment vertical="center"/>
    </xf>
    <xf numFmtId="179" fontId="2" fillId="4" borderId="71" xfId="0" applyNumberFormat="1" applyFont="1" applyFill="1" applyBorder="1" applyAlignment="1">
      <alignment vertical="center"/>
    </xf>
    <xf numFmtId="188" fontId="2" fillId="3" borderId="53" xfId="0" applyNumberFormat="1" applyFont="1" applyFill="1" applyBorder="1" applyAlignment="1">
      <alignment vertical="center"/>
    </xf>
    <xf numFmtId="188" fontId="2" fillId="3" borderId="52" xfId="0" applyNumberFormat="1" applyFont="1" applyFill="1" applyBorder="1" applyAlignment="1">
      <alignment vertical="center"/>
    </xf>
    <xf numFmtId="188" fontId="2" fillId="3" borderId="69" xfId="0" applyNumberFormat="1" applyFont="1" applyFill="1" applyBorder="1" applyAlignment="1">
      <alignment vertical="center"/>
    </xf>
    <xf numFmtId="180" fontId="2" fillId="4" borderId="72" xfId="0" applyNumberFormat="1" applyFont="1" applyFill="1" applyBorder="1" applyAlignment="1">
      <alignment vertical="center"/>
    </xf>
    <xf numFmtId="180" fontId="2" fillId="4" borderId="7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pane xSplit="4" ySplit="6" topLeftCell="E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00390625" style="2" customWidth="1"/>
    <col min="5" max="5" width="16.375" style="2" customWidth="1"/>
    <col min="6" max="9" width="4.25390625" style="2" customWidth="1"/>
    <col min="10" max="10" width="30.625" style="2" customWidth="1"/>
    <col min="11" max="12" width="8.625" style="2" customWidth="1"/>
    <col min="13" max="13" width="5.125" style="2" customWidth="1"/>
    <col min="14" max="14" width="29.125" style="2" customWidth="1"/>
    <col min="15" max="15" width="14.1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18</v>
      </c>
    </row>
    <row r="2" ht="22.5" customHeight="1">
      <c r="A2" s="4" t="s">
        <v>22</v>
      </c>
    </row>
    <row r="3" ht="9.75" customHeight="1" thickBot="1"/>
    <row r="4" spans="1:16" s="1" customFormat="1" ht="32.25" customHeight="1">
      <c r="A4" s="204" t="s">
        <v>34</v>
      </c>
      <c r="B4" s="211" t="s">
        <v>188</v>
      </c>
      <c r="C4" s="207" t="s">
        <v>35</v>
      </c>
      <c r="D4" s="209" t="s">
        <v>21</v>
      </c>
      <c r="E4" s="214" t="s">
        <v>4</v>
      </c>
      <c r="F4" s="194" t="s">
        <v>32</v>
      </c>
      <c r="G4" s="217" t="s">
        <v>33</v>
      </c>
      <c r="H4" s="220" t="s">
        <v>189</v>
      </c>
      <c r="I4" s="196" t="s">
        <v>3</v>
      </c>
      <c r="J4" s="199" t="s">
        <v>24</v>
      </c>
      <c r="K4" s="200"/>
      <c r="L4" s="200"/>
      <c r="M4" s="201"/>
      <c r="N4" s="199" t="s">
        <v>49</v>
      </c>
      <c r="O4" s="200"/>
      <c r="P4" s="201"/>
    </row>
    <row r="5" spans="1:16" s="17" customFormat="1" ht="22.5" customHeight="1">
      <c r="A5" s="205"/>
      <c r="B5" s="212"/>
      <c r="C5" s="208"/>
      <c r="D5" s="210"/>
      <c r="E5" s="215"/>
      <c r="F5" s="135"/>
      <c r="G5" s="218"/>
      <c r="H5" s="221"/>
      <c r="I5" s="197"/>
      <c r="J5" s="191" t="s">
        <v>12</v>
      </c>
      <c r="K5" s="192"/>
      <c r="L5" s="193"/>
      <c r="M5" s="16" t="s">
        <v>13</v>
      </c>
      <c r="N5" s="191" t="s">
        <v>14</v>
      </c>
      <c r="O5" s="193"/>
      <c r="P5" s="16" t="s">
        <v>13</v>
      </c>
    </row>
    <row r="6" spans="1:16" s="1" customFormat="1" ht="44.25" customHeight="1">
      <c r="A6" s="206"/>
      <c r="B6" s="213"/>
      <c r="C6" s="208"/>
      <c r="D6" s="210"/>
      <c r="E6" s="216"/>
      <c r="F6" s="195"/>
      <c r="G6" s="219"/>
      <c r="H6" s="222"/>
      <c r="I6" s="198"/>
      <c r="J6" s="18" t="s">
        <v>29</v>
      </c>
      <c r="K6" s="19" t="s">
        <v>6</v>
      </c>
      <c r="L6" s="19" t="s">
        <v>7</v>
      </c>
      <c r="M6" s="20" t="s">
        <v>190</v>
      </c>
      <c r="N6" s="21" t="s">
        <v>30</v>
      </c>
      <c r="O6" s="22" t="s">
        <v>31</v>
      </c>
      <c r="P6" s="20" t="s">
        <v>190</v>
      </c>
    </row>
    <row r="7" spans="1:16" ht="13.5">
      <c r="A7" s="31">
        <v>19</v>
      </c>
      <c r="B7" s="32">
        <v>201</v>
      </c>
      <c r="C7" s="64" t="s">
        <v>52</v>
      </c>
      <c r="D7" s="65" t="s">
        <v>54</v>
      </c>
      <c r="E7" s="112" t="s">
        <v>55</v>
      </c>
      <c r="F7" s="136">
        <v>1</v>
      </c>
      <c r="G7" s="137">
        <v>1</v>
      </c>
      <c r="H7" s="138">
        <v>1</v>
      </c>
      <c r="I7" s="137">
        <v>1</v>
      </c>
      <c r="J7" s="112" t="s">
        <v>56</v>
      </c>
      <c r="K7" s="67" t="s">
        <v>57</v>
      </c>
      <c r="L7" s="67" t="s">
        <v>58</v>
      </c>
      <c r="M7" s="143" t="s">
        <v>59</v>
      </c>
      <c r="N7" s="133" t="s">
        <v>60</v>
      </c>
      <c r="O7" s="131" t="s">
        <v>204</v>
      </c>
      <c r="P7" s="65" t="s">
        <v>59</v>
      </c>
    </row>
    <row r="8" spans="1:16" ht="13.5">
      <c r="A8" s="31">
        <v>19</v>
      </c>
      <c r="B8" s="32">
        <v>202</v>
      </c>
      <c r="C8" s="64" t="s">
        <v>52</v>
      </c>
      <c r="D8" s="65" t="s">
        <v>61</v>
      </c>
      <c r="E8" s="112" t="s">
        <v>62</v>
      </c>
      <c r="F8" s="136">
        <v>1</v>
      </c>
      <c r="G8" s="137">
        <v>1</v>
      </c>
      <c r="H8" s="138">
        <v>1</v>
      </c>
      <c r="I8" s="137">
        <v>0</v>
      </c>
      <c r="J8" s="112" t="s">
        <v>63</v>
      </c>
      <c r="K8" s="67" t="s">
        <v>64</v>
      </c>
      <c r="L8" s="67" t="s">
        <v>58</v>
      </c>
      <c r="M8" s="143" t="s">
        <v>59</v>
      </c>
      <c r="N8" s="133" t="s">
        <v>65</v>
      </c>
      <c r="O8" s="131" t="s">
        <v>205</v>
      </c>
      <c r="P8" s="143" t="s">
        <v>59</v>
      </c>
    </row>
    <row r="9" spans="1:16" ht="22.5">
      <c r="A9" s="31">
        <v>19</v>
      </c>
      <c r="B9" s="32">
        <v>204</v>
      </c>
      <c r="C9" s="69" t="s">
        <v>52</v>
      </c>
      <c r="D9" s="66" t="s">
        <v>66</v>
      </c>
      <c r="E9" s="112" t="s">
        <v>67</v>
      </c>
      <c r="F9" s="136">
        <v>1</v>
      </c>
      <c r="G9" s="137">
        <v>2</v>
      </c>
      <c r="H9" s="138">
        <v>1</v>
      </c>
      <c r="I9" s="137">
        <v>1</v>
      </c>
      <c r="J9" s="112" t="s">
        <v>68</v>
      </c>
      <c r="K9" s="67" t="s">
        <v>69</v>
      </c>
      <c r="L9" s="67" t="s">
        <v>69</v>
      </c>
      <c r="M9" s="143" t="s">
        <v>59</v>
      </c>
      <c r="N9" s="133" t="s">
        <v>218</v>
      </c>
      <c r="O9" s="131" t="s">
        <v>206</v>
      </c>
      <c r="P9" s="143" t="s">
        <v>59</v>
      </c>
    </row>
    <row r="10" spans="1:16" ht="13.5">
      <c r="A10" s="31">
        <v>19</v>
      </c>
      <c r="B10" s="32">
        <v>205</v>
      </c>
      <c r="C10" s="69" t="s">
        <v>52</v>
      </c>
      <c r="D10" s="66" t="s">
        <v>70</v>
      </c>
      <c r="E10" s="112" t="s">
        <v>71</v>
      </c>
      <c r="F10" s="136">
        <v>1</v>
      </c>
      <c r="G10" s="137">
        <v>2</v>
      </c>
      <c r="H10" s="138">
        <v>1</v>
      </c>
      <c r="I10" s="137">
        <v>1</v>
      </c>
      <c r="J10" s="112" t="s">
        <v>72</v>
      </c>
      <c r="K10" s="67" t="s">
        <v>73</v>
      </c>
      <c r="L10" s="67" t="s">
        <v>73</v>
      </c>
      <c r="M10" s="143" t="s">
        <v>59</v>
      </c>
      <c r="N10" s="133" t="s">
        <v>74</v>
      </c>
      <c r="O10" s="131" t="s">
        <v>207</v>
      </c>
      <c r="P10" s="143" t="s">
        <v>59</v>
      </c>
    </row>
    <row r="11" spans="1:16" ht="13.5">
      <c r="A11" s="31">
        <v>19</v>
      </c>
      <c r="B11" s="32">
        <v>206</v>
      </c>
      <c r="C11" s="69" t="s">
        <v>52</v>
      </c>
      <c r="D11" s="66" t="s">
        <v>75</v>
      </c>
      <c r="E11" s="112" t="s">
        <v>76</v>
      </c>
      <c r="F11" s="136">
        <v>1</v>
      </c>
      <c r="G11" s="137">
        <v>2</v>
      </c>
      <c r="H11" s="138">
        <v>1</v>
      </c>
      <c r="I11" s="137">
        <v>1</v>
      </c>
      <c r="J11" s="112" t="s">
        <v>77</v>
      </c>
      <c r="K11" s="67" t="s">
        <v>78</v>
      </c>
      <c r="L11" s="67" t="s">
        <v>78</v>
      </c>
      <c r="M11" s="143" t="s">
        <v>59</v>
      </c>
      <c r="N11" s="133" t="s">
        <v>79</v>
      </c>
      <c r="O11" s="131" t="s">
        <v>208</v>
      </c>
      <c r="P11" s="143" t="s">
        <v>59</v>
      </c>
    </row>
    <row r="12" spans="1:16" ht="13.5">
      <c r="A12" s="31">
        <v>19</v>
      </c>
      <c r="B12" s="32">
        <v>207</v>
      </c>
      <c r="C12" s="69" t="s">
        <v>52</v>
      </c>
      <c r="D12" s="66" t="s">
        <v>80</v>
      </c>
      <c r="E12" s="112" t="s">
        <v>81</v>
      </c>
      <c r="F12" s="136">
        <v>1</v>
      </c>
      <c r="G12" s="137">
        <v>2</v>
      </c>
      <c r="H12" s="138">
        <v>0</v>
      </c>
      <c r="I12" s="137">
        <v>1</v>
      </c>
      <c r="J12" s="112" t="s">
        <v>82</v>
      </c>
      <c r="K12" s="67" t="s">
        <v>83</v>
      </c>
      <c r="L12" s="67" t="s">
        <v>84</v>
      </c>
      <c r="M12" s="143" t="s">
        <v>59</v>
      </c>
      <c r="N12" s="133" t="s">
        <v>85</v>
      </c>
      <c r="O12" s="131" t="s">
        <v>205</v>
      </c>
      <c r="P12" s="143" t="s">
        <v>59</v>
      </c>
    </row>
    <row r="13" spans="1:16" ht="13.5">
      <c r="A13" s="31">
        <v>19</v>
      </c>
      <c r="B13" s="32">
        <v>208</v>
      </c>
      <c r="C13" s="69" t="s">
        <v>52</v>
      </c>
      <c r="D13" s="66" t="s">
        <v>86</v>
      </c>
      <c r="E13" s="112" t="s">
        <v>87</v>
      </c>
      <c r="F13" s="136">
        <v>1</v>
      </c>
      <c r="G13" s="137">
        <v>2</v>
      </c>
      <c r="H13" s="138">
        <v>0</v>
      </c>
      <c r="I13" s="137">
        <v>0</v>
      </c>
      <c r="J13" s="112" t="s">
        <v>88</v>
      </c>
      <c r="K13" s="67" t="s">
        <v>89</v>
      </c>
      <c r="L13" s="67" t="s">
        <v>90</v>
      </c>
      <c r="M13" s="143" t="s">
        <v>59</v>
      </c>
      <c r="N13" s="133" t="s">
        <v>91</v>
      </c>
      <c r="O13" s="131" t="s">
        <v>209</v>
      </c>
      <c r="P13" s="143" t="s">
        <v>59</v>
      </c>
    </row>
    <row r="14" spans="1:16" ht="13.5">
      <c r="A14" s="31">
        <v>19</v>
      </c>
      <c r="B14" s="32">
        <v>209</v>
      </c>
      <c r="C14" s="69" t="s">
        <v>52</v>
      </c>
      <c r="D14" s="66" t="s">
        <v>92</v>
      </c>
      <c r="E14" s="112" t="s">
        <v>93</v>
      </c>
      <c r="F14" s="136">
        <v>1</v>
      </c>
      <c r="G14" s="137">
        <v>2</v>
      </c>
      <c r="H14" s="138">
        <v>0</v>
      </c>
      <c r="I14" s="137">
        <v>0</v>
      </c>
      <c r="J14" s="112" t="s">
        <v>94</v>
      </c>
      <c r="K14" s="70" t="s">
        <v>95</v>
      </c>
      <c r="L14" s="70" t="s">
        <v>84</v>
      </c>
      <c r="M14" s="143" t="s">
        <v>59</v>
      </c>
      <c r="N14" s="133" t="s">
        <v>96</v>
      </c>
      <c r="O14" s="132" t="s">
        <v>206</v>
      </c>
      <c r="P14" s="143" t="s">
        <v>59</v>
      </c>
    </row>
    <row r="15" spans="1:16" ht="13.5">
      <c r="A15" s="31">
        <v>19</v>
      </c>
      <c r="B15" s="32">
        <v>210</v>
      </c>
      <c r="C15" s="69" t="s">
        <v>52</v>
      </c>
      <c r="D15" s="66" t="s">
        <v>97</v>
      </c>
      <c r="E15" s="112" t="s">
        <v>98</v>
      </c>
      <c r="F15" s="136">
        <v>1</v>
      </c>
      <c r="G15" s="137">
        <v>2</v>
      </c>
      <c r="H15" s="138">
        <v>0</v>
      </c>
      <c r="I15" s="137">
        <v>0</v>
      </c>
      <c r="J15" s="112" t="s">
        <v>59</v>
      </c>
      <c r="K15" s="70" t="s">
        <v>59</v>
      </c>
      <c r="L15" s="70" t="s">
        <v>59</v>
      </c>
      <c r="M15" s="143">
        <v>2</v>
      </c>
      <c r="N15" s="134" t="s">
        <v>99</v>
      </c>
      <c r="O15" s="132" t="s">
        <v>210</v>
      </c>
      <c r="P15" s="143" t="s">
        <v>59</v>
      </c>
    </row>
    <row r="16" spans="1:16" ht="13.5">
      <c r="A16" s="31">
        <v>19</v>
      </c>
      <c r="B16" s="32">
        <v>211</v>
      </c>
      <c r="C16" s="69" t="s">
        <v>52</v>
      </c>
      <c r="D16" s="66" t="s">
        <v>100</v>
      </c>
      <c r="E16" s="112" t="s">
        <v>101</v>
      </c>
      <c r="F16" s="136">
        <v>1</v>
      </c>
      <c r="G16" s="137">
        <v>2</v>
      </c>
      <c r="H16" s="138">
        <v>0</v>
      </c>
      <c r="I16" s="137">
        <v>0</v>
      </c>
      <c r="J16" s="112" t="s">
        <v>59</v>
      </c>
      <c r="K16" s="70" t="s">
        <v>59</v>
      </c>
      <c r="L16" s="70" t="s">
        <v>59</v>
      </c>
      <c r="M16" s="143">
        <v>3</v>
      </c>
      <c r="N16" s="134" t="s">
        <v>102</v>
      </c>
      <c r="O16" s="132" t="s">
        <v>211</v>
      </c>
      <c r="P16" s="143" t="s">
        <v>59</v>
      </c>
    </row>
    <row r="17" spans="1:16" ht="13.5">
      <c r="A17" s="31">
        <v>19</v>
      </c>
      <c r="B17" s="32">
        <v>212</v>
      </c>
      <c r="C17" s="69" t="s">
        <v>52</v>
      </c>
      <c r="D17" s="66" t="s">
        <v>103</v>
      </c>
      <c r="E17" s="112" t="s">
        <v>104</v>
      </c>
      <c r="F17" s="136">
        <v>1</v>
      </c>
      <c r="G17" s="137">
        <v>2</v>
      </c>
      <c r="H17" s="138">
        <v>0</v>
      </c>
      <c r="I17" s="137">
        <v>0</v>
      </c>
      <c r="J17" s="112" t="s">
        <v>59</v>
      </c>
      <c r="K17" s="70" t="s">
        <v>59</v>
      </c>
      <c r="L17" s="70" t="s">
        <v>59</v>
      </c>
      <c r="M17" s="143">
        <v>0</v>
      </c>
      <c r="N17" s="134" t="s">
        <v>105</v>
      </c>
      <c r="O17" s="132" t="s">
        <v>209</v>
      </c>
      <c r="P17" s="143" t="s">
        <v>59</v>
      </c>
    </row>
    <row r="18" spans="1:16" ht="13.5">
      <c r="A18" s="31">
        <v>19</v>
      </c>
      <c r="B18" s="32">
        <v>213</v>
      </c>
      <c r="C18" s="69" t="s">
        <v>52</v>
      </c>
      <c r="D18" s="66" t="s">
        <v>106</v>
      </c>
      <c r="E18" s="112" t="s">
        <v>107</v>
      </c>
      <c r="F18" s="136">
        <v>1</v>
      </c>
      <c r="G18" s="137">
        <v>2</v>
      </c>
      <c r="H18" s="138">
        <v>0</v>
      </c>
      <c r="I18" s="137">
        <v>0</v>
      </c>
      <c r="J18" s="112" t="s">
        <v>59</v>
      </c>
      <c r="K18" s="70" t="s">
        <v>59</v>
      </c>
      <c r="L18" s="70" t="s">
        <v>59</v>
      </c>
      <c r="M18" s="143">
        <v>0</v>
      </c>
      <c r="N18" s="134" t="s">
        <v>108</v>
      </c>
      <c r="O18" s="132" t="s">
        <v>204</v>
      </c>
      <c r="P18" s="143" t="s">
        <v>59</v>
      </c>
    </row>
    <row r="19" spans="1:16" ht="13.5">
      <c r="A19" s="31">
        <v>19</v>
      </c>
      <c r="B19" s="32">
        <v>214</v>
      </c>
      <c r="C19" s="69" t="s">
        <v>52</v>
      </c>
      <c r="D19" s="66" t="s">
        <v>109</v>
      </c>
      <c r="E19" s="112" t="s">
        <v>110</v>
      </c>
      <c r="F19" s="136">
        <v>1</v>
      </c>
      <c r="G19" s="137">
        <v>2</v>
      </c>
      <c r="H19" s="138">
        <v>0</v>
      </c>
      <c r="I19" s="137">
        <v>0</v>
      </c>
      <c r="J19" s="112" t="s">
        <v>59</v>
      </c>
      <c r="K19" s="70" t="s">
        <v>59</v>
      </c>
      <c r="L19" s="70" t="s">
        <v>59</v>
      </c>
      <c r="M19" s="143">
        <v>0</v>
      </c>
      <c r="N19" s="134" t="s">
        <v>111</v>
      </c>
      <c r="O19" s="132" t="s">
        <v>204</v>
      </c>
      <c r="P19" s="143" t="s">
        <v>59</v>
      </c>
    </row>
    <row r="20" spans="1:16" ht="22.5">
      <c r="A20" s="31">
        <v>19</v>
      </c>
      <c r="B20" s="32">
        <v>346</v>
      </c>
      <c r="C20" s="69" t="s">
        <v>52</v>
      </c>
      <c r="D20" s="66" t="s">
        <v>112</v>
      </c>
      <c r="E20" s="112" t="s">
        <v>98</v>
      </c>
      <c r="F20" s="136">
        <v>1</v>
      </c>
      <c r="G20" s="137">
        <v>2</v>
      </c>
      <c r="H20" s="138">
        <v>0</v>
      </c>
      <c r="I20" s="137">
        <v>1</v>
      </c>
      <c r="J20" s="112" t="s">
        <v>113</v>
      </c>
      <c r="K20" s="70" t="s">
        <v>114</v>
      </c>
      <c r="L20" s="70" t="s">
        <v>114</v>
      </c>
      <c r="M20" s="143" t="s">
        <v>59</v>
      </c>
      <c r="N20" s="134" t="s">
        <v>219</v>
      </c>
      <c r="O20" s="132" t="s">
        <v>207</v>
      </c>
      <c r="P20" s="143" t="s">
        <v>59</v>
      </c>
    </row>
    <row r="21" spans="1:16" ht="22.5">
      <c r="A21" s="31">
        <v>19</v>
      </c>
      <c r="B21" s="32">
        <v>361</v>
      </c>
      <c r="C21" s="69" t="s">
        <v>52</v>
      </c>
      <c r="D21" s="66" t="s">
        <v>115</v>
      </c>
      <c r="E21" s="112" t="s">
        <v>116</v>
      </c>
      <c r="F21" s="136">
        <v>1</v>
      </c>
      <c r="G21" s="137">
        <v>2</v>
      </c>
      <c r="H21" s="138">
        <v>0</v>
      </c>
      <c r="I21" s="137">
        <v>1</v>
      </c>
      <c r="J21" s="112" t="s">
        <v>117</v>
      </c>
      <c r="K21" s="70" t="s">
        <v>118</v>
      </c>
      <c r="L21" s="70" t="s">
        <v>119</v>
      </c>
      <c r="M21" s="143" t="s">
        <v>59</v>
      </c>
      <c r="N21" s="134" t="s">
        <v>120</v>
      </c>
      <c r="O21" s="132" t="s">
        <v>217</v>
      </c>
      <c r="P21" s="143" t="s">
        <v>59</v>
      </c>
    </row>
    <row r="22" spans="1:16" ht="13.5">
      <c r="A22" s="31">
        <v>19</v>
      </c>
      <c r="B22" s="32">
        <v>362</v>
      </c>
      <c r="C22" s="69" t="s">
        <v>52</v>
      </c>
      <c r="D22" s="66" t="s">
        <v>220</v>
      </c>
      <c r="E22" s="112" t="s">
        <v>104</v>
      </c>
      <c r="F22" s="136">
        <v>1</v>
      </c>
      <c r="G22" s="137">
        <v>2</v>
      </c>
      <c r="H22" s="138">
        <v>0</v>
      </c>
      <c r="I22" s="137">
        <v>1</v>
      </c>
      <c r="J22" s="112" t="s">
        <v>122</v>
      </c>
      <c r="K22" s="70" t="s">
        <v>123</v>
      </c>
      <c r="L22" s="70" t="s">
        <v>119</v>
      </c>
      <c r="M22" s="143" t="s">
        <v>59</v>
      </c>
      <c r="N22" s="134" t="s">
        <v>124</v>
      </c>
      <c r="O22" s="132" t="s">
        <v>204</v>
      </c>
      <c r="P22" s="143" t="s">
        <v>59</v>
      </c>
    </row>
    <row r="23" spans="1:16" ht="13.5">
      <c r="A23" s="31">
        <v>19</v>
      </c>
      <c r="B23" s="32">
        <v>364</v>
      </c>
      <c r="C23" s="69" t="s">
        <v>52</v>
      </c>
      <c r="D23" s="66" t="s">
        <v>125</v>
      </c>
      <c r="E23" s="112" t="s">
        <v>104</v>
      </c>
      <c r="F23" s="136">
        <v>1</v>
      </c>
      <c r="G23" s="137">
        <v>2</v>
      </c>
      <c r="H23" s="138">
        <v>0</v>
      </c>
      <c r="I23" s="137">
        <v>0</v>
      </c>
      <c r="J23" s="112" t="s">
        <v>126</v>
      </c>
      <c r="K23" s="70" t="s">
        <v>127</v>
      </c>
      <c r="L23" s="70" t="s">
        <v>127</v>
      </c>
      <c r="M23" s="143" t="s">
        <v>59</v>
      </c>
      <c r="N23" s="134" t="s">
        <v>128</v>
      </c>
      <c r="O23" s="132" t="s">
        <v>212</v>
      </c>
      <c r="P23" s="143" t="s">
        <v>59</v>
      </c>
    </row>
    <row r="24" spans="1:16" ht="13.5">
      <c r="A24" s="31">
        <v>19</v>
      </c>
      <c r="B24" s="32">
        <v>365</v>
      </c>
      <c r="C24" s="69" t="s">
        <v>52</v>
      </c>
      <c r="D24" s="66" t="s">
        <v>129</v>
      </c>
      <c r="E24" s="112" t="s">
        <v>130</v>
      </c>
      <c r="F24" s="136">
        <v>1</v>
      </c>
      <c r="G24" s="137">
        <v>2</v>
      </c>
      <c r="H24" s="138">
        <v>0</v>
      </c>
      <c r="I24" s="137">
        <v>0</v>
      </c>
      <c r="J24" s="112" t="s">
        <v>131</v>
      </c>
      <c r="K24" s="70" t="s">
        <v>132</v>
      </c>
      <c r="L24" s="70" t="s">
        <v>132</v>
      </c>
      <c r="M24" s="143" t="s">
        <v>59</v>
      </c>
      <c r="N24" s="134" t="s">
        <v>133</v>
      </c>
      <c r="O24" s="132" t="s">
        <v>134</v>
      </c>
      <c r="P24" s="143" t="s">
        <v>59</v>
      </c>
    </row>
    <row r="25" spans="1:16" ht="13.5">
      <c r="A25" s="31">
        <v>19</v>
      </c>
      <c r="B25" s="32">
        <v>366</v>
      </c>
      <c r="C25" s="69" t="s">
        <v>52</v>
      </c>
      <c r="D25" s="66" t="s">
        <v>135</v>
      </c>
      <c r="E25" s="112" t="s">
        <v>104</v>
      </c>
      <c r="F25" s="136">
        <v>1</v>
      </c>
      <c r="G25" s="137">
        <v>2</v>
      </c>
      <c r="H25" s="138">
        <v>1</v>
      </c>
      <c r="I25" s="137">
        <v>1</v>
      </c>
      <c r="J25" s="112" t="s">
        <v>136</v>
      </c>
      <c r="K25" s="70" t="s">
        <v>123</v>
      </c>
      <c r="L25" s="70" t="s">
        <v>123</v>
      </c>
      <c r="M25" s="143" t="s">
        <v>59</v>
      </c>
      <c r="N25" s="134" t="s">
        <v>137</v>
      </c>
      <c r="O25" s="132" t="s">
        <v>138</v>
      </c>
      <c r="P25" s="143" t="s">
        <v>59</v>
      </c>
    </row>
    <row r="26" spans="1:16" ht="13.5">
      <c r="A26" s="31">
        <v>19</v>
      </c>
      <c r="B26" s="32">
        <v>384</v>
      </c>
      <c r="C26" s="69" t="s">
        <v>52</v>
      </c>
      <c r="D26" s="66" t="s">
        <v>139</v>
      </c>
      <c r="E26" s="112" t="s">
        <v>81</v>
      </c>
      <c r="F26" s="136">
        <v>1</v>
      </c>
      <c r="G26" s="137">
        <v>2</v>
      </c>
      <c r="H26" s="138">
        <v>0</v>
      </c>
      <c r="I26" s="137">
        <v>0</v>
      </c>
      <c r="J26" s="112" t="s">
        <v>59</v>
      </c>
      <c r="K26" s="70" t="s">
        <v>59</v>
      </c>
      <c r="L26" s="70" t="s">
        <v>59</v>
      </c>
      <c r="M26" s="143">
        <v>0</v>
      </c>
      <c r="N26" s="134" t="s">
        <v>140</v>
      </c>
      <c r="O26" s="132" t="s">
        <v>205</v>
      </c>
      <c r="P26" s="143" t="s">
        <v>59</v>
      </c>
    </row>
    <row r="27" spans="1:16" ht="13.5">
      <c r="A27" s="31">
        <v>19</v>
      </c>
      <c r="B27" s="32">
        <v>422</v>
      </c>
      <c r="C27" s="69" t="s">
        <v>52</v>
      </c>
      <c r="D27" s="66" t="s">
        <v>141</v>
      </c>
      <c r="E27" s="112" t="s">
        <v>104</v>
      </c>
      <c r="F27" s="136">
        <v>1</v>
      </c>
      <c r="G27" s="137">
        <v>2</v>
      </c>
      <c r="H27" s="138">
        <v>0</v>
      </c>
      <c r="I27" s="137">
        <v>0</v>
      </c>
      <c r="J27" s="112" t="s">
        <v>59</v>
      </c>
      <c r="K27" s="70" t="s">
        <v>59</v>
      </c>
      <c r="L27" s="70" t="s">
        <v>59</v>
      </c>
      <c r="M27" s="143">
        <v>0</v>
      </c>
      <c r="N27" s="134" t="s">
        <v>142</v>
      </c>
      <c r="O27" s="132" t="s">
        <v>213</v>
      </c>
      <c r="P27" s="143" t="s">
        <v>59</v>
      </c>
    </row>
    <row r="28" spans="1:16" ht="13.5">
      <c r="A28" s="31">
        <v>19</v>
      </c>
      <c r="B28" s="32">
        <v>423</v>
      </c>
      <c r="C28" s="69" t="s">
        <v>52</v>
      </c>
      <c r="D28" s="66" t="s">
        <v>143</v>
      </c>
      <c r="E28" s="112" t="s">
        <v>144</v>
      </c>
      <c r="F28" s="136">
        <v>1</v>
      </c>
      <c r="G28" s="137">
        <v>2</v>
      </c>
      <c r="H28" s="138">
        <v>0</v>
      </c>
      <c r="I28" s="137">
        <v>0</v>
      </c>
      <c r="J28" s="112" t="s">
        <v>59</v>
      </c>
      <c r="K28" s="70" t="s">
        <v>59</v>
      </c>
      <c r="L28" s="70" t="s">
        <v>59</v>
      </c>
      <c r="M28" s="143">
        <v>0</v>
      </c>
      <c r="N28" s="134" t="s">
        <v>145</v>
      </c>
      <c r="O28" s="132" t="s">
        <v>205</v>
      </c>
      <c r="P28" s="143" t="s">
        <v>59</v>
      </c>
    </row>
    <row r="29" spans="1:16" ht="13.5">
      <c r="A29" s="31">
        <v>19</v>
      </c>
      <c r="B29" s="32">
        <v>424</v>
      </c>
      <c r="C29" s="69" t="s">
        <v>52</v>
      </c>
      <c r="D29" s="66" t="s">
        <v>146</v>
      </c>
      <c r="E29" s="112" t="s">
        <v>104</v>
      </c>
      <c r="F29" s="136">
        <v>1</v>
      </c>
      <c r="G29" s="137">
        <v>2</v>
      </c>
      <c r="H29" s="138">
        <v>0</v>
      </c>
      <c r="I29" s="137">
        <v>0</v>
      </c>
      <c r="J29" s="112" t="s">
        <v>147</v>
      </c>
      <c r="K29" s="70" t="s">
        <v>148</v>
      </c>
      <c r="L29" s="70" t="s">
        <v>149</v>
      </c>
      <c r="M29" s="143" t="s">
        <v>59</v>
      </c>
      <c r="N29" s="134" t="s">
        <v>150</v>
      </c>
      <c r="O29" s="132" t="s">
        <v>214</v>
      </c>
      <c r="P29" s="143" t="s">
        <v>59</v>
      </c>
    </row>
    <row r="30" spans="1:16" ht="13.5">
      <c r="A30" s="31">
        <v>19</v>
      </c>
      <c r="B30" s="32">
        <v>425</v>
      </c>
      <c r="C30" s="69" t="s">
        <v>52</v>
      </c>
      <c r="D30" s="66" t="s">
        <v>151</v>
      </c>
      <c r="E30" s="112" t="s">
        <v>152</v>
      </c>
      <c r="F30" s="136">
        <v>1</v>
      </c>
      <c r="G30" s="137">
        <v>2</v>
      </c>
      <c r="H30" s="138">
        <v>1</v>
      </c>
      <c r="I30" s="137">
        <v>1</v>
      </c>
      <c r="J30" s="112" t="s">
        <v>153</v>
      </c>
      <c r="K30" s="70" t="s">
        <v>154</v>
      </c>
      <c r="L30" s="70" t="s">
        <v>154</v>
      </c>
      <c r="M30" s="143" t="s">
        <v>59</v>
      </c>
      <c r="N30" s="134" t="s">
        <v>155</v>
      </c>
      <c r="O30" s="132" t="s">
        <v>213</v>
      </c>
      <c r="P30" s="143" t="s">
        <v>59</v>
      </c>
    </row>
    <row r="31" spans="1:16" ht="13.5">
      <c r="A31" s="31">
        <v>19</v>
      </c>
      <c r="B31" s="32">
        <v>429</v>
      </c>
      <c r="C31" s="69" t="s">
        <v>52</v>
      </c>
      <c r="D31" s="66" t="s">
        <v>156</v>
      </c>
      <c r="E31" s="112" t="s">
        <v>104</v>
      </c>
      <c r="F31" s="136">
        <v>1</v>
      </c>
      <c r="G31" s="137">
        <v>2</v>
      </c>
      <c r="H31" s="138">
        <v>0</v>
      </c>
      <c r="I31" s="137">
        <v>0</v>
      </c>
      <c r="J31" s="112" t="s">
        <v>59</v>
      </c>
      <c r="K31" s="70" t="s">
        <v>59</v>
      </c>
      <c r="L31" s="70" t="s">
        <v>59</v>
      </c>
      <c r="M31" s="143">
        <v>3</v>
      </c>
      <c r="N31" s="134" t="s">
        <v>59</v>
      </c>
      <c r="O31" s="132" t="s">
        <v>59</v>
      </c>
      <c r="P31" s="143">
        <v>1</v>
      </c>
    </row>
    <row r="32" spans="1:16" ht="13.5">
      <c r="A32" s="31">
        <v>19</v>
      </c>
      <c r="B32" s="32">
        <v>430</v>
      </c>
      <c r="C32" s="69" t="s">
        <v>52</v>
      </c>
      <c r="D32" s="66" t="s">
        <v>157</v>
      </c>
      <c r="E32" s="112" t="s">
        <v>158</v>
      </c>
      <c r="F32" s="136">
        <v>2</v>
      </c>
      <c r="G32" s="137">
        <v>2</v>
      </c>
      <c r="H32" s="138">
        <v>0</v>
      </c>
      <c r="I32" s="137">
        <v>0</v>
      </c>
      <c r="J32" s="112" t="s">
        <v>59</v>
      </c>
      <c r="K32" s="70" t="s">
        <v>59</v>
      </c>
      <c r="L32" s="70" t="s">
        <v>59</v>
      </c>
      <c r="M32" s="143">
        <v>2</v>
      </c>
      <c r="N32" s="134" t="s">
        <v>159</v>
      </c>
      <c r="O32" s="132" t="s">
        <v>204</v>
      </c>
      <c r="P32" s="143" t="s">
        <v>59</v>
      </c>
    </row>
    <row r="33" spans="1:16" ht="13.5">
      <c r="A33" s="31">
        <v>19</v>
      </c>
      <c r="B33" s="32">
        <v>442</v>
      </c>
      <c r="C33" s="69" t="s">
        <v>52</v>
      </c>
      <c r="D33" s="66" t="s">
        <v>160</v>
      </c>
      <c r="E33" s="112" t="s">
        <v>161</v>
      </c>
      <c r="F33" s="136">
        <v>2</v>
      </c>
      <c r="G33" s="137">
        <v>2</v>
      </c>
      <c r="H33" s="138">
        <v>0</v>
      </c>
      <c r="I33" s="137">
        <v>0</v>
      </c>
      <c r="J33" s="112" t="s">
        <v>59</v>
      </c>
      <c r="K33" s="70" t="s">
        <v>59</v>
      </c>
      <c r="L33" s="70" t="s">
        <v>59</v>
      </c>
      <c r="M33" s="143">
        <v>0</v>
      </c>
      <c r="N33" s="134" t="s">
        <v>162</v>
      </c>
      <c r="O33" s="132" t="s">
        <v>215</v>
      </c>
      <c r="P33" s="143" t="s">
        <v>59</v>
      </c>
    </row>
    <row r="34" spans="1:16" ht="14.25" thickBot="1">
      <c r="A34" s="31">
        <v>19</v>
      </c>
      <c r="B34" s="32">
        <v>443</v>
      </c>
      <c r="C34" s="69" t="s">
        <v>52</v>
      </c>
      <c r="D34" s="66" t="s">
        <v>163</v>
      </c>
      <c r="E34" s="112" t="s">
        <v>161</v>
      </c>
      <c r="F34" s="136">
        <v>2</v>
      </c>
      <c r="G34" s="137">
        <v>2</v>
      </c>
      <c r="H34" s="138">
        <v>0</v>
      </c>
      <c r="I34" s="137">
        <v>0</v>
      </c>
      <c r="J34" s="112" t="s">
        <v>59</v>
      </c>
      <c r="K34" s="70" t="s">
        <v>59</v>
      </c>
      <c r="L34" s="70" t="s">
        <v>59</v>
      </c>
      <c r="M34" s="143">
        <v>3</v>
      </c>
      <c r="N34" s="134" t="s">
        <v>164</v>
      </c>
      <c r="O34" s="132" t="s">
        <v>216</v>
      </c>
      <c r="P34" s="143" t="s">
        <v>59</v>
      </c>
    </row>
    <row r="35" spans="1:16" ht="12.75" customHeight="1" thickBot="1">
      <c r="A35" s="33"/>
      <c r="B35" s="34">
        <v>1000</v>
      </c>
      <c r="C35" s="202" t="s">
        <v>9</v>
      </c>
      <c r="D35" s="203"/>
      <c r="E35" s="72"/>
      <c r="F35" s="139"/>
      <c r="G35" s="140"/>
      <c r="H35" s="141">
        <f>SUM(H7:H34)</f>
        <v>7</v>
      </c>
      <c r="I35" s="142">
        <f>SUM(I7:I34)</f>
        <v>10</v>
      </c>
      <c r="J35" s="73">
        <f>COUNTA(J7:J34)</f>
        <v>28</v>
      </c>
      <c r="K35" s="74"/>
      <c r="L35" s="74"/>
      <c r="M35" s="144"/>
      <c r="N35" s="73">
        <f>COUNTA(N7:N34)</f>
        <v>28</v>
      </c>
      <c r="O35" s="74"/>
      <c r="P35" s="144"/>
    </row>
    <row r="36" ht="9.75" customHeight="1"/>
  </sheetData>
  <mergeCells count="14">
    <mergeCell ref="N4:P4"/>
    <mergeCell ref="N5:O5"/>
    <mergeCell ref="C35:D35"/>
    <mergeCell ref="A4:A6"/>
    <mergeCell ref="C4:C6"/>
    <mergeCell ref="D4:D6"/>
    <mergeCell ref="B4:B6"/>
    <mergeCell ref="E4:E6"/>
    <mergeCell ref="G4:G6"/>
    <mergeCell ref="H4:H6"/>
    <mergeCell ref="J5:L5"/>
    <mergeCell ref="F4:F6"/>
    <mergeCell ref="I4:I6"/>
    <mergeCell ref="J4:M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&amp;R（山梨県）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pane xSplit="4" ySplit="7" topLeftCell="E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75390625" style="2" customWidth="1"/>
    <col min="5" max="5" width="21.625" style="2" customWidth="1"/>
    <col min="6" max="6" width="11.625" style="2" customWidth="1"/>
    <col min="7" max="7" width="8.625" style="2" customWidth="1"/>
    <col min="8" max="8" width="23.62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19</v>
      </c>
    </row>
    <row r="2" ht="22.5" customHeight="1">
      <c r="A2" s="4" t="s">
        <v>42</v>
      </c>
    </row>
    <row r="3" ht="12.75" thickBot="1"/>
    <row r="4" spans="1:20" s="1" customFormat="1" ht="19.5" customHeight="1">
      <c r="A4" s="223" t="s">
        <v>34</v>
      </c>
      <c r="B4" s="226" t="s">
        <v>222</v>
      </c>
      <c r="C4" s="229" t="s">
        <v>192</v>
      </c>
      <c r="D4" s="232" t="s">
        <v>193</v>
      </c>
      <c r="E4" s="199" t="s">
        <v>46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1"/>
      <c r="T4" s="241" t="s">
        <v>223</v>
      </c>
    </row>
    <row r="5" spans="1:20" s="1" customFormat="1" ht="19.5" customHeight="1">
      <c r="A5" s="224"/>
      <c r="B5" s="227"/>
      <c r="C5" s="230"/>
      <c r="D5" s="233"/>
      <c r="E5" s="28"/>
      <c r="F5" s="26"/>
      <c r="G5" s="29"/>
      <c r="H5" s="29"/>
      <c r="I5" s="29"/>
      <c r="J5" s="29"/>
      <c r="K5" s="191" t="s">
        <v>224</v>
      </c>
      <c r="L5" s="192"/>
      <c r="M5" s="192"/>
      <c r="N5" s="192"/>
      <c r="O5" s="192"/>
      <c r="P5" s="192"/>
      <c r="Q5" s="192"/>
      <c r="R5" s="192"/>
      <c r="S5" s="247"/>
      <c r="T5" s="242"/>
    </row>
    <row r="6" spans="1:20" s="1" customFormat="1" ht="19.5" customHeight="1">
      <c r="A6" s="224"/>
      <c r="B6" s="227"/>
      <c r="C6" s="230"/>
      <c r="D6" s="233"/>
      <c r="E6" s="244" t="s">
        <v>225</v>
      </c>
      <c r="F6" s="23"/>
      <c r="G6" s="235" t="s">
        <v>40</v>
      </c>
      <c r="H6" s="235"/>
      <c r="I6" s="235"/>
      <c r="J6" s="236"/>
      <c r="K6" s="237" t="s">
        <v>47</v>
      </c>
      <c r="L6" s="238"/>
      <c r="M6" s="239"/>
      <c r="N6" s="236" t="s">
        <v>48</v>
      </c>
      <c r="O6" s="238"/>
      <c r="P6" s="239"/>
      <c r="Q6" s="236" t="s">
        <v>226</v>
      </c>
      <c r="R6" s="238"/>
      <c r="S6" s="246"/>
      <c r="T6" s="242"/>
    </row>
    <row r="7" spans="1:20" ht="49.5" customHeight="1">
      <c r="A7" s="225"/>
      <c r="B7" s="228"/>
      <c r="C7" s="231"/>
      <c r="D7" s="234"/>
      <c r="E7" s="245"/>
      <c r="F7" s="24" t="s">
        <v>36</v>
      </c>
      <c r="G7" s="25" t="s">
        <v>37</v>
      </c>
      <c r="H7" s="25" t="s">
        <v>39</v>
      </c>
      <c r="I7" s="25" t="s">
        <v>38</v>
      </c>
      <c r="J7" s="27" t="s">
        <v>194</v>
      </c>
      <c r="K7" s="145" t="s">
        <v>227</v>
      </c>
      <c r="L7" s="146" t="s">
        <v>228</v>
      </c>
      <c r="M7" s="147" t="s">
        <v>41</v>
      </c>
      <c r="N7" s="148" t="s">
        <v>227</v>
      </c>
      <c r="O7" s="146" t="s">
        <v>228</v>
      </c>
      <c r="P7" s="149" t="s">
        <v>41</v>
      </c>
      <c r="Q7" s="147" t="s">
        <v>227</v>
      </c>
      <c r="R7" s="146" t="s">
        <v>228</v>
      </c>
      <c r="S7" s="147" t="s">
        <v>41</v>
      </c>
      <c r="T7" s="243"/>
    </row>
    <row r="8" spans="1:20" ht="24.75" customHeight="1">
      <c r="A8" s="319">
        <v>19</v>
      </c>
      <c r="B8" s="320">
        <v>201</v>
      </c>
      <c r="C8" s="321" t="s">
        <v>52</v>
      </c>
      <c r="D8" s="322" t="s">
        <v>54</v>
      </c>
      <c r="E8" s="323" t="s">
        <v>165</v>
      </c>
      <c r="F8" s="324" t="s">
        <v>59</v>
      </c>
      <c r="G8" s="324" t="s">
        <v>166</v>
      </c>
      <c r="H8" s="325" t="s">
        <v>191</v>
      </c>
      <c r="I8" s="324" t="s">
        <v>167</v>
      </c>
      <c r="J8" s="326" t="s">
        <v>59</v>
      </c>
      <c r="K8" s="75" t="s">
        <v>168</v>
      </c>
      <c r="L8" s="70" t="s">
        <v>59</v>
      </c>
      <c r="M8" s="70" t="s">
        <v>59</v>
      </c>
      <c r="N8" s="70" t="s">
        <v>168</v>
      </c>
      <c r="O8" s="70" t="s">
        <v>59</v>
      </c>
      <c r="P8" s="70" t="s">
        <v>59</v>
      </c>
      <c r="Q8" s="70" t="s">
        <v>59</v>
      </c>
      <c r="R8" s="70" t="s">
        <v>59</v>
      </c>
      <c r="S8" s="76" t="s">
        <v>59</v>
      </c>
      <c r="T8" s="77">
        <v>1</v>
      </c>
    </row>
    <row r="9" spans="1:20" ht="14.25" customHeight="1">
      <c r="A9" s="319">
        <v>19</v>
      </c>
      <c r="B9" s="320">
        <v>202</v>
      </c>
      <c r="C9" s="327" t="s">
        <v>52</v>
      </c>
      <c r="D9" s="328" t="s">
        <v>61</v>
      </c>
      <c r="E9" s="323" t="s">
        <v>59</v>
      </c>
      <c r="F9" s="324" t="s">
        <v>59</v>
      </c>
      <c r="G9" s="324" t="s">
        <v>59</v>
      </c>
      <c r="H9" s="325" t="s">
        <v>59</v>
      </c>
      <c r="I9" s="324" t="s">
        <v>59</v>
      </c>
      <c r="J9" s="326" t="s">
        <v>59</v>
      </c>
      <c r="K9" s="75" t="s">
        <v>59</v>
      </c>
      <c r="L9" s="70" t="s">
        <v>59</v>
      </c>
      <c r="M9" s="70" t="s">
        <v>59</v>
      </c>
      <c r="N9" s="70" t="s">
        <v>59</v>
      </c>
      <c r="O9" s="70" t="s">
        <v>59</v>
      </c>
      <c r="P9" s="70" t="s">
        <v>59</v>
      </c>
      <c r="Q9" s="70" t="s">
        <v>59</v>
      </c>
      <c r="R9" s="70" t="s">
        <v>59</v>
      </c>
      <c r="S9" s="76" t="s">
        <v>59</v>
      </c>
      <c r="T9" s="77">
        <v>0</v>
      </c>
    </row>
    <row r="10" spans="1:20" ht="14.25" customHeight="1">
      <c r="A10" s="319">
        <v>19</v>
      </c>
      <c r="B10" s="320">
        <v>204</v>
      </c>
      <c r="C10" s="327" t="s">
        <v>52</v>
      </c>
      <c r="D10" s="328" t="s">
        <v>66</v>
      </c>
      <c r="E10" s="323" t="s">
        <v>59</v>
      </c>
      <c r="F10" s="324" t="s">
        <v>59</v>
      </c>
      <c r="G10" s="324" t="s">
        <v>59</v>
      </c>
      <c r="H10" s="325" t="s">
        <v>59</v>
      </c>
      <c r="I10" s="324" t="s">
        <v>59</v>
      </c>
      <c r="J10" s="326" t="s">
        <v>59</v>
      </c>
      <c r="K10" s="75" t="s">
        <v>59</v>
      </c>
      <c r="L10" s="70" t="s">
        <v>59</v>
      </c>
      <c r="M10" s="70" t="s">
        <v>59</v>
      </c>
      <c r="N10" s="70" t="s">
        <v>59</v>
      </c>
      <c r="O10" s="70" t="s">
        <v>59</v>
      </c>
      <c r="P10" s="70" t="s">
        <v>59</v>
      </c>
      <c r="Q10" s="70" t="s">
        <v>59</v>
      </c>
      <c r="R10" s="70" t="s">
        <v>59</v>
      </c>
      <c r="S10" s="76" t="s">
        <v>59</v>
      </c>
      <c r="T10" s="78">
        <v>1</v>
      </c>
    </row>
    <row r="11" spans="1:20" ht="14.25" customHeight="1">
      <c r="A11" s="319">
        <v>19</v>
      </c>
      <c r="B11" s="320">
        <v>205</v>
      </c>
      <c r="C11" s="327" t="s">
        <v>52</v>
      </c>
      <c r="D11" s="328" t="s">
        <v>70</v>
      </c>
      <c r="E11" s="323" t="s">
        <v>59</v>
      </c>
      <c r="F11" s="324" t="s">
        <v>59</v>
      </c>
      <c r="G11" s="324" t="s">
        <v>59</v>
      </c>
      <c r="H11" s="325" t="s">
        <v>59</v>
      </c>
      <c r="I11" s="324" t="s">
        <v>59</v>
      </c>
      <c r="J11" s="326" t="s">
        <v>59</v>
      </c>
      <c r="K11" s="75" t="s">
        <v>59</v>
      </c>
      <c r="L11" s="70" t="s">
        <v>59</v>
      </c>
      <c r="M11" s="70" t="s">
        <v>59</v>
      </c>
      <c r="N11" s="70" t="s">
        <v>59</v>
      </c>
      <c r="O11" s="70" t="s">
        <v>59</v>
      </c>
      <c r="P11" s="70" t="s">
        <v>59</v>
      </c>
      <c r="Q11" s="70" t="s">
        <v>59</v>
      </c>
      <c r="R11" s="70" t="s">
        <v>59</v>
      </c>
      <c r="S11" s="76" t="s">
        <v>59</v>
      </c>
      <c r="T11" s="78">
        <v>0</v>
      </c>
    </row>
    <row r="12" spans="1:20" ht="14.25" customHeight="1">
      <c r="A12" s="319">
        <v>19</v>
      </c>
      <c r="B12" s="320">
        <v>206</v>
      </c>
      <c r="C12" s="327" t="s">
        <v>52</v>
      </c>
      <c r="D12" s="328" t="s">
        <v>75</v>
      </c>
      <c r="E12" s="323" t="s">
        <v>59</v>
      </c>
      <c r="F12" s="324" t="s">
        <v>59</v>
      </c>
      <c r="G12" s="324" t="s">
        <v>59</v>
      </c>
      <c r="H12" s="325" t="s">
        <v>59</v>
      </c>
      <c r="I12" s="324" t="s">
        <v>59</v>
      </c>
      <c r="J12" s="326" t="s">
        <v>59</v>
      </c>
      <c r="K12" s="75" t="s">
        <v>59</v>
      </c>
      <c r="L12" s="70" t="s">
        <v>59</v>
      </c>
      <c r="M12" s="70" t="s">
        <v>59</v>
      </c>
      <c r="N12" s="70" t="s">
        <v>59</v>
      </c>
      <c r="O12" s="70" t="s">
        <v>59</v>
      </c>
      <c r="P12" s="70" t="s">
        <v>59</v>
      </c>
      <c r="Q12" s="70" t="s">
        <v>59</v>
      </c>
      <c r="R12" s="70" t="s">
        <v>59</v>
      </c>
      <c r="S12" s="76" t="s">
        <v>59</v>
      </c>
      <c r="T12" s="78">
        <v>0</v>
      </c>
    </row>
    <row r="13" spans="1:20" ht="14.25" customHeight="1">
      <c r="A13" s="319">
        <v>19</v>
      </c>
      <c r="B13" s="320">
        <v>207</v>
      </c>
      <c r="C13" s="327" t="s">
        <v>52</v>
      </c>
      <c r="D13" s="328" t="s">
        <v>80</v>
      </c>
      <c r="E13" s="323" t="s">
        <v>59</v>
      </c>
      <c r="F13" s="324" t="s">
        <v>59</v>
      </c>
      <c r="G13" s="324" t="s">
        <v>59</v>
      </c>
      <c r="H13" s="325" t="s">
        <v>59</v>
      </c>
      <c r="I13" s="324" t="s">
        <v>59</v>
      </c>
      <c r="J13" s="326" t="s">
        <v>59</v>
      </c>
      <c r="K13" s="75" t="s">
        <v>59</v>
      </c>
      <c r="L13" s="70" t="s">
        <v>59</v>
      </c>
      <c r="M13" s="70" t="s">
        <v>59</v>
      </c>
      <c r="N13" s="70" t="s">
        <v>59</v>
      </c>
      <c r="O13" s="70" t="s">
        <v>59</v>
      </c>
      <c r="P13" s="70" t="s">
        <v>59</v>
      </c>
      <c r="Q13" s="70" t="s">
        <v>59</v>
      </c>
      <c r="R13" s="70" t="s">
        <v>59</v>
      </c>
      <c r="S13" s="76" t="s">
        <v>59</v>
      </c>
      <c r="T13" s="78">
        <v>1</v>
      </c>
    </row>
    <row r="14" spans="1:20" ht="24.75" customHeight="1">
      <c r="A14" s="319">
        <v>19</v>
      </c>
      <c r="B14" s="320">
        <v>208</v>
      </c>
      <c r="C14" s="327" t="s">
        <v>52</v>
      </c>
      <c r="D14" s="329" t="s">
        <v>86</v>
      </c>
      <c r="E14" s="323" t="s">
        <v>169</v>
      </c>
      <c r="F14" s="324" t="s">
        <v>59</v>
      </c>
      <c r="G14" s="324" t="s">
        <v>170</v>
      </c>
      <c r="H14" s="325" t="s">
        <v>171</v>
      </c>
      <c r="I14" s="324" t="s">
        <v>187</v>
      </c>
      <c r="J14" s="326" t="s">
        <v>172</v>
      </c>
      <c r="K14" s="75" t="s">
        <v>168</v>
      </c>
      <c r="L14" s="70" t="s">
        <v>59</v>
      </c>
      <c r="M14" s="70" t="s">
        <v>59</v>
      </c>
      <c r="N14" s="70" t="s">
        <v>168</v>
      </c>
      <c r="O14" s="70" t="s">
        <v>59</v>
      </c>
      <c r="P14" s="70" t="s">
        <v>59</v>
      </c>
      <c r="Q14" s="70" t="s">
        <v>59</v>
      </c>
      <c r="R14" s="70" t="s">
        <v>59</v>
      </c>
      <c r="S14" s="76" t="s">
        <v>59</v>
      </c>
      <c r="T14" s="78">
        <v>0</v>
      </c>
    </row>
    <row r="15" spans="1:20" ht="14.25" customHeight="1">
      <c r="A15" s="31">
        <v>19</v>
      </c>
      <c r="B15" s="32">
        <v>209</v>
      </c>
      <c r="C15" s="114" t="s">
        <v>52</v>
      </c>
      <c r="D15" s="115" t="s">
        <v>92</v>
      </c>
      <c r="E15" s="68" t="s">
        <v>59</v>
      </c>
      <c r="F15" s="71" t="s">
        <v>59</v>
      </c>
      <c r="G15" s="71" t="s">
        <v>59</v>
      </c>
      <c r="H15" s="71" t="s">
        <v>59</v>
      </c>
      <c r="I15" s="71" t="s">
        <v>59</v>
      </c>
      <c r="J15" s="66" t="s">
        <v>59</v>
      </c>
      <c r="K15" s="75" t="s">
        <v>59</v>
      </c>
      <c r="L15" s="70" t="s">
        <v>59</v>
      </c>
      <c r="M15" s="70" t="s">
        <v>59</v>
      </c>
      <c r="N15" s="70" t="s">
        <v>59</v>
      </c>
      <c r="O15" s="70" t="s">
        <v>59</v>
      </c>
      <c r="P15" s="70" t="s">
        <v>59</v>
      </c>
      <c r="Q15" s="70" t="s">
        <v>59</v>
      </c>
      <c r="R15" s="70" t="s">
        <v>59</v>
      </c>
      <c r="S15" s="76" t="s">
        <v>59</v>
      </c>
      <c r="T15" s="78">
        <v>0</v>
      </c>
    </row>
    <row r="16" spans="1:20" ht="14.25" customHeight="1">
      <c r="A16" s="31">
        <v>19</v>
      </c>
      <c r="B16" s="32">
        <v>210</v>
      </c>
      <c r="C16" s="114" t="s">
        <v>52</v>
      </c>
      <c r="D16" s="115" t="s">
        <v>97</v>
      </c>
      <c r="E16" s="68" t="s">
        <v>59</v>
      </c>
      <c r="F16" s="71" t="s">
        <v>59</v>
      </c>
      <c r="G16" s="71" t="s">
        <v>59</v>
      </c>
      <c r="H16" s="71" t="s">
        <v>59</v>
      </c>
      <c r="I16" s="71" t="s">
        <v>59</v>
      </c>
      <c r="J16" s="66" t="s">
        <v>59</v>
      </c>
      <c r="K16" s="75" t="s">
        <v>59</v>
      </c>
      <c r="L16" s="70" t="s">
        <v>59</v>
      </c>
      <c r="M16" s="70" t="s">
        <v>59</v>
      </c>
      <c r="N16" s="70" t="s">
        <v>59</v>
      </c>
      <c r="O16" s="70" t="s">
        <v>59</v>
      </c>
      <c r="P16" s="70" t="s">
        <v>59</v>
      </c>
      <c r="Q16" s="70" t="s">
        <v>59</v>
      </c>
      <c r="R16" s="70" t="s">
        <v>59</v>
      </c>
      <c r="S16" s="76" t="s">
        <v>59</v>
      </c>
      <c r="T16" s="78">
        <v>0</v>
      </c>
    </row>
    <row r="17" spans="1:20" ht="14.25" customHeight="1">
      <c r="A17" s="31">
        <v>19</v>
      </c>
      <c r="B17" s="32">
        <v>211</v>
      </c>
      <c r="C17" s="114" t="s">
        <v>52</v>
      </c>
      <c r="D17" s="115" t="s">
        <v>100</v>
      </c>
      <c r="E17" s="68" t="s">
        <v>59</v>
      </c>
      <c r="F17" s="71" t="s">
        <v>59</v>
      </c>
      <c r="G17" s="71" t="s">
        <v>59</v>
      </c>
      <c r="H17" s="71" t="s">
        <v>59</v>
      </c>
      <c r="I17" s="71" t="s">
        <v>59</v>
      </c>
      <c r="J17" s="66" t="s">
        <v>59</v>
      </c>
      <c r="K17" s="75" t="s">
        <v>59</v>
      </c>
      <c r="L17" s="70" t="s">
        <v>59</v>
      </c>
      <c r="M17" s="70" t="s">
        <v>59</v>
      </c>
      <c r="N17" s="70" t="s">
        <v>59</v>
      </c>
      <c r="O17" s="70" t="s">
        <v>59</v>
      </c>
      <c r="P17" s="70" t="s">
        <v>59</v>
      </c>
      <c r="Q17" s="70" t="s">
        <v>59</v>
      </c>
      <c r="R17" s="70" t="s">
        <v>59</v>
      </c>
      <c r="S17" s="76" t="s">
        <v>59</v>
      </c>
      <c r="T17" s="78">
        <v>0</v>
      </c>
    </row>
    <row r="18" spans="1:20" ht="14.25" customHeight="1">
      <c r="A18" s="31">
        <v>19</v>
      </c>
      <c r="B18" s="32">
        <v>212</v>
      </c>
      <c r="C18" s="114" t="s">
        <v>52</v>
      </c>
      <c r="D18" s="115" t="s">
        <v>103</v>
      </c>
      <c r="E18" s="68" t="s">
        <v>59</v>
      </c>
      <c r="F18" s="71" t="s">
        <v>59</v>
      </c>
      <c r="G18" s="71" t="s">
        <v>59</v>
      </c>
      <c r="H18" s="71" t="s">
        <v>59</v>
      </c>
      <c r="I18" s="71" t="s">
        <v>59</v>
      </c>
      <c r="J18" s="66" t="s">
        <v>59</v>
      </c>
      <c r="K18" s="75" t="s">
        <v>59</v>
      </c>
      <c r="L18" s="70" t="s">
        <v>59</v>
      </c>
      <c r="M18" s="70" t="s">
        <v>59</v>
      </c>
      <c r="N18" s="70" t="s">
        <v>59</v>
      </c>
      <c r="O18" s="70" t="s">
        <v>59</v>
      </c>
      <c r="P18" s="70" t="s">
        <v>59</v>
      </c>
      <c r="Q18" s="70" t="s">
        <v>59</v>
      </c>
      <c r="R18" s="70" t="s">
        <v>59</v>
      </c>
      <c r="S18" s="76" t="s">
        <v>59</v>
      </c>
      <c r="T18" s="78">
        <v>0</v>
      </c>
    </row>
    <row r="19" spans="1:20" ht="14.25" customHeight="1">
      <c r="A19" s="31">
        <v>19</v>
      </c>
      <c r="B19" s="32">
        <v>213</v>
      </c>
      <c r="C19" s="114" t="s">
        <v>52</v>
      </c>
      <c r="D19" s="115" t="s">
        <v>106</v>
      </c>
      <c r="E19" s="68" t="s">
        <v>59</v>
      </c>
      <c r="F19" s="71" t="s">
        <v>59</v>
      </c>
      <c r="G19" s="71" t="s">
        <v>59</v>
      </c>
      <c r="H19" s="71" t="s">
        <v>59</v>
      </c>
      <c r="I19" s="71" t="s">
        <v>59</v>
      </c>
      <c r="J19" s="66" t="s">
        <v>59</v>
      </c>
      <c r="K19" s="75" t="s">
        <v>59</v>
      </c>
      <c r="L19" s="70" t="s">
        <v>59</v>
      </c>
      <c r="M19" s="70" t="s">
        <v>59</v>
      </c>
      <c r="N19" s="70" t="s">
        <v>59</v>
      </c>
      <c r="O19" s="70" t="s">
        <v>59</v>
      </c>
      <c r="P19" s="70" t="s">
        <v>59</v>
      </c>
      <c r="Q19" s="70" t="s">
        <v>59</v>
      </c>
      <c r="R19" s="70" t="s">
        <v>59</v>
      </c>
      <c r="S19" s="76" t="s">
        <v>59</v>
      </c>
      <c r="T19" s="78">
        <v>0</v>
      </c>
    </row>
    <row r="20" spans="1:20" ht="14.25" customHeight="1">
      <c r="A20" s="31">
        <v>19</v>
      </c>
      <c r="B20" s="32">
        <v>214</v>
      </c>
      <c r="C20" s="114" t="s">
        <v>52</v>
      </c>
      <c r="D20" s="115" t="s">
        <v>109</v>
      </c>
      <c r="E20" s="68" t="s">
        <v>59</v>
      </c>
      <c r="F20" s="71" t="s">
        <v>59</v>
      </c>
      <c r="G20" s="71" t="s">
        <v>59</v>
      </c>
      <c r="H20" s="71" t="s">
        <v>59</v>
      </c>
      <c r="I20" s="71" t="s">
        <v>59</v>
      </c>
      <c r="J20" s="66" t="s">
        <v>59</v>
      </c>
      <c r="K20" s="75" t="s">
        <v>59</v>
      </c>
      <c r="L20" s="70" t="s">
        <v>59</v>
      </c>
      <c r="M20" s="70" t="s">
        <v>59</v>
      </c>
      <c r="N20" s="70" t="s">
        <v>59</v>
      </c>
      <c r="O20" s="70" t="s">
        <v>59</v>
      </c>
      <c r="P20" s="70" t="s">
        <v>59</v>
      </c>
      <c r="Q20" s="70" t="s">
        <v>59</v>
      </c>
      <c r="R20" s="70" t="s">
        <v>59</v>
      </c>
      <c r="S20" s="76" t="s">
        <v>59</v>
      </c>
      <c r="T20" s="78">
        <v>1</v>
      </c>
    </row>
    <row r="21" spans="1:20" ht="14.25" customHeight="1">
      <c r="A21" s="31">
        <v>19</v>
      </c>
      <c r="B21" s="32">
        <v>346</v>
      </c>
      <c r="C21" s="114" t="s">
        <v>52</v>
      </c>
      <c r="D21" s="115" t="s">
        <v>112</v>
      </c>
      <c r="E21" s="68" t="s">
        <v>59</v>
      </c>
      <c r="F21" s="71" t="s">
        <v>59</v>
      </c>
      <c r="G21" s="71" t="s">
        <v>59</v>
      </c>
      <c r="H21" s="71" t="s">
        <v>59</v>
      </c>
      <c r="I21" s="71" t="s">
        <v>59</v>
      </c>
      <c r="J21" s="66" t="s">
        <v>59</v>
      </c>
      <c r="K21" s="75" t="s">
        <v>59</v>
      </c>
      <c r="L21" s="70" t="s">
        <v>59</v>
      </c>
      <c r="M21" s="70" t="s">
        <v>59</v>
      </c>
      <c r="N21" s="70" t="s">
        <v>59</v>
      </c>
      <c r="O21" s="70" t="s">
        <v>59</v>
      </c>
      <c r="P21" s="70" t="s">
        <v>59</v>
      </c>
      <c r="Q21" s="70" t="s">
        <v>59</v>
      </c>
      <c r="R21" s="70" t="s">
        <v>59</v>
      </c>
      <c r="S21" s="76" t="s">
        <v>59</v>
      </c>
      <c r="T21" s="78">
        <v>0</v>
      </c>
    </row>
    <row r="22" spans="1:20" ht="14.25" customHeight="1">
      <c r="A22" s="31">
        <v>19</v>
      </c>
      <c r="B22" s="32">
        <v>361</v>
      </c>
      <c r="C22" s="114" t="s">
        <v>52</v>
      </c>
      <c r="D22" s="115" t="s">
        <v>115</v>
      </c>
      <c r="E22" s="68" t="s">
        <v>59</v>
      </c>
      <c r="F22" s="71" t="s">
        <v>59</v>
      </c>
      <c r="G22" s="71" t="s">
        <v>59</v>
      </c>
      <c r="H22" s="71" t="s">
        <v>59</v>
      </c>
      <c r="I22" s="71" t="s">
        <v>59</v>
      </c>
      <c r="J22" s="66" t="s">
        <v>59</v>
      </c>
      <c r="K22" s="75" t="s">
        <v>59</v>
      </c>
      <c r="L22" s="70" t="s">
        <v>59</v>
      </c>
      <c r="M22" s="70" t="s">
        <v>59</v>
      </c>
      <c r="N22" s="70" t="s">
        <v>59</v>
      </c>
      <c r="O22" s="70" t="s">
        <v>59</v>
      </c>
      <c r="P22" s="70" t="s">
        <v>59</v>
      </c>
      <c r="Q22" s="70" t="s">
        <v>59</v>
      </c>
      <c r="R22" s="70" t="s">
        <v>59</v>
      </c>
      <c r="S22" s="76" t="s">
        <v>59</v>
      </c>
      <c r="T22" s="78">
        <v>0</v>
      </c>
    </row>
    <row r="23" spans="1:20" ht="14.25" customHeight="1">
      <c r="A23" s="31">
        <v>19</v>
      </c>
      <c r="B23" s="32">
        <v>362</v>
      </c>
      <c r="C23" s="114" t="s">
        <v>52</v>
      </c>
      <c r="D23" s="115" t="s">
        <v>121</v>
      </c>
      <c r="E23" s="68" t="s">
        <v>59</v>
      </c>
      <c r="F23" s="71" t="s">
        <v>59</v>
      </c>
      <c r="G23" s="71" t="s">
        <v>59</v>
      </c>
      <c r="H23" s="71" t="s">
        <v>59</v>
      </c>
      <c r="I23" s="71" t="s">
        <v>59</v>
      </c>
      <c r="J23" s="66" t="s">
        <v>59</v>
      </c>
      <c r="K23" s="75" t="s">
        <v>59</v>
      </c>
      <c r="L23" s="70" t="s">
        <v>59</v>
      </c>
      <c r="M23" s="70" t="s">
        <v>59</v>
      </c>
      <c r="N23" s="70" t="s">
        <v>59</v>
      </c>
      <c r="O23" s="70" t="s">
        <v>59</v>
      </c>
      <c r="P23" s="70" t="s">
        <v>59</v>
      </c>
      <c r="Q23" s="70" t="s">
        <v>59</v>
      </c>
      <c r="R23" s="70" t="s">
        <v>59</v>
      </c>
      <c r="S23" s="76" t="s">
        <v>59</v>
      </c>
      <c r="T23" s="78">
        <v>0</v>
      </c>
    </row>
    <row r="24" spans="1:20" ht="14.25" customHeight="1">
      <c r="A24" s="31">
        <v>19</v>
      </c>
      <c r="B24" s="32">
        <v>364</v>
      </c>
      <c r="C24" s="114" t="s">
        <v>52</v>
      </c>
      <c r="D24" s="115" t="s">
        <v>125</v>
      </c>
      <c r="E24" s="68" t="s">
        <v>59</v>
      </c>
      <c r="F24" s="71" t="s">
        <v>59</v>
      </c>
      <c r="G24" s="71" t="s">
        <v>59</v>
      </c>
      <c r="H24" s="71" t="s">
        <v>59</v>
      </c>
      <c r="I24" s="71" t="s">
        <v>59</v>
      </c>
      <c r="J24" s="66" t="s">
        <v>59</v>
      </c>
      <c r="K24" s="75" t="s">
        <v>59</v>
      </c>
      <c r="L24" s="70" t="s">
        <v>59</v>
      </c>
      <c r="M24" s="70" t="s">
        <v>59</v>
      </c>
      <c r="N24" s="70" t="s">
        <v>59</v>
      </c>
      <c r="O24" s="70" t="s">
        <v>59</v>
      </c>
      <c r="P24" s="70" t="s">
        <v>59</v>
      </c>
      <c r="Q24" s="70" t="s">
        <v>59</v>
      </c>
      <c r="R24" s="70" t="s">
        <v>59</v>
      </c>
      <c r="S24" s="76" t="s">
        <v>59</v>
      </c>
      <c r="T24" s="78">
        <v>0</v>
      </c>
    </row>
    <row r="25" spans="1:20" ht="14.25" customHeight="1">
      <c r="A25" s="31">
        <v>19</v>
      </c>
      <c r="B25" s="32">
        <v>365</v>
      </c>
      <c r="C25" s="114" t="s">
        <v>52</v>
      </c>
      <c r="D25" s="115" t="s">
        <v>129</v>
      </c>
      <c r="E25" s="68" t="s">
        <v>59</v>
      </c>
      <c r="F25" s="71" t="s">
        <v>59</v>
      </c>
      <c r="G25" s="71" t="s">
        <v>59</v>
      </c>
      <c r="H25" s="71" t="s">
        <v>59</v>
      </c>
      <c r="I25" s="71" t="s">
        <v>59</v>
      </c>
      <c r="J25" s="66" t="s">
        <v>59</v>
      </c>
      <c r="K25" s="75" t="s">
        <v>59</v>
      </c>
      <c r="L25" s="70" t="s">
        <v>59</v>
      </c>
      <c r="M25" s="70" t="s">
        <v>59</v>
      </c>
      <c r="N25" s="70" t="s">
        <v>59</v>
      </c>
      <c r="O25" s="70" t="s">
        <v>59</v>
      </c>
      <c r="P25" s="70" t="s">
        <v>59</v>
      </c>
      <c r="Q25" s="70" t="s">
        <v>59</v>
      </c>
      <c r="R25" s="70" t="s">
        <v>59</v>
      </c>
      <c r="S25" s="76" t="s">
        <v>59</v>
      </c>
      <c r="T25" s="78">
        <v>0</v>
      </c>
    </row>
    <row r="26" spans="1:20" ht="14.25" customHeight="1">
      <c r="A26" s="31">
        <v>19</v>
      </c>
      <c r="B26" s="32">
        <v>366</v>
      </c>
      <c r="C26" s="114" t="s">
        <v>52</v>
      </c>
      <c r="D26" s="115" t="s">
        <v>135</v>
      </c>
      <c r="E26" s="68" t="s">
        <v>59</v>
      </c>
      <c r="F26" s="71" t="s">
        <v>59</v>
      </c>
      <c r="G26" s="71" t="s">
        <v>59</v>
      </c>
      <c r="H26" s="71" t="s">
        <v>59</v>
      </c>
      <c r="I26" s="71" t="s">
        <v>59</v>
      </c>
      <c r="J26" s="66" t="s">
        <v>59</v>
      </c>
      <c r="K26" s="75" t="s">
        <v>59</v>
      </c>
      <c r="L26" s="70" t="s">
        <v>59</v>
      </c>
      <c r="M26" s="70" t="s">
        <v>59</v>
      </c>
      <c r="N26" s="70" t="s">
        <v>59</v>
      </c>
      <c r="O26" s="70" t="s">
        <v>59</v>
      </c>
      <c r="P26" s="70" t="s">
        <v>59</v>
      </c>
      <c r="Q26" s="70" t="s">
        <v>59</v>
      </c>
      <c r="R26" s="70" t="s">
        <v>59</v>
      </c>
      <c r="S26" s="76" t="s">
        <v>59</v>
      </c>
      <c r="T26" s="78">
        <v>0</v>
      </c>
    </row>
    <row r="27" spans="1:20" ht="14.25" customHeight="1">
      <c r="A27" s="31">
        <v>19</v>
      </c>
      <c r="B27" s="32">
        <v>384</v>
      </c>
      <c r="C27" s="114" t="s">
        <v>52</v>
      </c>
      <c r="D27" s="115" t="s">
        <v>139</v>
      </c>
      <c r="E27" s="68" t="s">
        <v>59</v>
      </c>
      <c r="F27" s="71" t="s">
        <v>59</v>
      </c>
      <c r="G27" s="71" t="s">
        <v>59</v>
      </c>
      <c r="H27" s="71" t="s">
        <v>59</v>
      </c>
      <c r="I27" s="71" t="s">
        <v>59</v>
      </c>
      <c r="J27" s="66" t="s">
        <v>59</v>
      </c>
      <c r="K27" s="75" t="s">
        <v>59</v>
      </c>
      <c r="L27" s="70" t="s">
        <v>59</v>
      </c>
      <c r="M27" s="70" t="s">
        <v>59</v>
      </c>
      <c r="N27" s="70" t="s">
        <v>59</v>
      </c>
      <c r="O27" s="70" t="s">
        <v>59</v>
      </c>
      <c r="P27" s="70" t="s">
        <v>59</v>
      </c>
      <c r="Q27" s="70" t="s">
        <v>59</v>
      </c>
      <c r="R27" s="70" t="s">
        <v>59</v>
      </c>
      <c r="S27" s="76" t="s">
        <v>59</v>
      </c>
      <c r="T27" s="78">
        <v>0</v>
      </c>
    </row>
    <row r="28" spans="1:20" ht="14.25" customHeight="1">
      <c r="A28" s="31">
        <v>19</v>
      </c>
      <c r="B28" s="32">
        <v>422</v>
      </c>
      <c r="C28" s="114" t="s">
        <v>52</v>
      </c>
      <c r="D28" s="115" t="s">
        <v>141</v>
      </c>
      <c r="E28" s="68" t="s">
        <v>59</v>
      </c>
      <c r="F28" s="71" t="s">
        <v>59</v>
      </c>
      <c r="G28" s="71" t="s">
        <v>59</v>
      </c>
      <c r="H28" s="71" t="s">
        <v>59</v>
      </c>
      <c r="I28" s="71" t="s">
        <v>59</v>
      </c>
      <c r="J28" s="66" t="s">
        <v>59</v>
      </c>
      <c r="K28" s="75" t="s">
        <v>59</v>
      </c>
      <c r="L28" s="70" t="s">
        <v>59</v>
      </c>
      <c r="M28" s="70" t="s">
        <v>59</v>
      </c>
      <c r="N28" s="70" t="s">
        <v>59</v>
      </c>
      <c r="O28" s="70" t="s">
        <v>59</v>
      </c>
      <c r="P28" s="70" t="s">
        <v>59</v>
      </c>
      <c r="Q28" s="70" t="s">
        <v>59</v>
      </c>
      <c r="R28" s="70" t="s">
        <v>59</v>
      </c>
      <c r="S28" s="76" t="s">
        <v>59</v>
      </c>
      <c r="T28" s="78">
        <v>0</v>
      </c>
    </row>
    <row r="29" spans="1:20" ht="14.25" customHeight="1">
      <c r="A29" s="31">
        <v>19</v>
      </c>
      <c r="B29" s="32">
        <v>423</v>
      </c>
      <c r="C29" s="114" t="s">
        <v>52</v>
      </c>
      <c r="D29" s="115" t="s">
        <v>143</v>
      </c>
      <c r="E29" s="68" t="s">
        <v>59</v>
      </c>
      <c r="F29" s="71" t="s">
        <v>59</v>
      </c>
      <c r="G29" s="71" t="s">
        <v>59</v>
      </c>
      <c r="H29" s="71" t="s">
        <v>59</v>
      </c>
      <c r="I29" s="71" t="s">
        <v>59</v>
      </c>
      <c r="J29" s="66" t="s">
        <v>59</v>
      </c>
      <c r="K29" s="75" t="s">
        <v>59</v>
      </c>
      <c r="L29" s="70" t="s">
        <v>59</v>
      </c>
      <c r="M29" s="70" t="s">
        <v>59</v>
      </c>
      <c r="N29" s="70" t="s">
        <v>59</v>
      </c>
      <c r="O29" s="70" t="s">
        <v>59</v>
      </c>
      <c r="P29" s="70" t="s">
        <v>59</v>
      </c>
      <c r="Q29" s="70" t="s">
        <v>59</v>
      </c>
      <c r="R29" s="70" t="s">
        <v>59</v>
      </c>
      <c r="S29" s="76" t="s">
        <v>59</v>
      </c>
      <c r="T29" s="78">
        <v>0</v>
      </c>
    </row>
    <row r="30" spans="1:20" ht="14.25" customHeight="1">
      <c r="A30" s="31">
        <v>19</v>
      </c>
      <c r="B30" s="32">
        <v>424</v>
      </c>
      <c r="C30" s="114" t="s">
        <v>52</v>
      </c>
      <c r="D30" s="115" t="s">
        <v>146</v>
      </c>
      <c r="E30" s="68" t="s">
        <v>59</v>
      </c>
      <c r="F30" s="71" t="s">
        <v>59</v>
      </c>
      <c r="G30" s="71" t="s">
        <v>59</v>
      </c>
      <c r="H30" s="71" t="s">
        <v>59</v>
      </c>
      <c r="I30" s="71" t="s">
        <v>59</v>
      </c>
      <c r="J30" s="66" t="s">
        <v>59</v>
      </c>
      <c r="K30" s="75" t="s">
        <v>59</v>
      </c>
      <c r="L30" s="70" t="s">
        <v>59</v>
      </c>
      <c r="M30" s="70" t="s">
        <v>59</v>
      </c>
      <c r="N30" s="70" t="s">
        <v>59</v>
      </c>
      <c r="O30" s="70" t="s">
        <v>59</v>
      </c>
      <c r="P30" s="70" t="s">
        <v>59</v>
      </c>
      <c r="Q30" s="70" t="s">
        <v>59</v>
      </c>
      <c r="R30" s="70" t="s">
        <v>59</v>
      </c>
      <c r="S30" s="76" t="s">
        <v>59</v>
      </c>
      <c r="T30" s="78">
        <v>0</v>
      </c>
    </row>
    <row r="31" spans="1:20" ht="14.25" customHeight="1">
      <c r="A31" s="31">
        <v>19</v>
      </c>
      <c r="B31" s="32">
        <v>425</v>
      </c>
      <c r="C31" s="114" t="s">
        <v>52</v>
      </c>
      <c r="D31" s="115" t="s">
        <v>151</v>
      </c>
      <c r="E31" s="68" t="s">
        <v>59</v>
      </c>
      <c r="F31" s="71" t="s">
        <v>59</v>
      </c>
      <c r="G31" s="71" t="s">
        <v>59</v>
      </c>
      <c r="H31" s="71" t="s">
        <v>59</v>
      </c>
      <c r="I31" s="71" t="s">
        <v>59</v>
      </c>
      <c r="J31" s="66" t="s">
        <v>59</v>
      </c>
      <c r="K31" s="75" t="s">
        <v>59</v>
      </c>
      <c r="L31" s="70" t="s">
        <v>59</v>
      </c>
      <c r="M31" s="70" t="s">
        <v>59</v>
      </c>
      <c r="N31" s="70" t="s">
        <v>59</v>
      </c>
      <c r="O31" s="70" t="s">
        <v>59</v>
      </c>
      <c r="P31" s="70" t="s">
        <v>59</v>
      </c>
      <c r="Q31" s="70" t="s">
        <v>59</v>
      </c>
      <c r="R31" s="70" t="s">
        <v>59</v>
      </c>
      <c r="S31" s="76" t="s">
        <v>59</v>
      </c>
      <c r="T31" s="78">
        <v>0</v>
      </c>
    </row>
    <row r="32" spans="1:20" ht="14.25" customHeight="1">
      <c r="A32" s="31">
        <v>19</v>
      </c>
      <c r="B32" s="32">
        <v>429</v>
      </c>
      <c r="C32" s="114" t="s">
        <v>52</v>
      </c>
      <c r="D32" s="115" t="s">
        <v>156</v>
      </c>
      <c r="E32" s="68" t="s">
        <v>59</v>
      </c>
      <c r="F32" s="71" t="s">
        <v>59</v>
      </c>
      <c r="G32" s="71" t="s">
        <v>59</v>
      </c>
      <c r="H32" s="71" t="s">
        <v>59</v>
      </c>
      <c r="I32" s="71" t="s">
        <v>59</v>
      </c>
      <c r="J32" s="66" t="s">
        <v>59</v>
      </c>
      <c r="K32" s="75" t="s">
        <v>59</v>
      </c>
      <c r="L32" s="70" t="s">
        <v>59</v>
      </c>
      <c r="M32" s="70" t="s">
        <v>59</v>
      </c>
      <c r="N32" s="70" t="s">
        <v>59</v>
      </c>
      <c r="O32" s="70" t="s">
        <v>59</v>
      </c>
      <c r="P32" s="70" t="s">
        <v>59</v>
      </c>
      <c r="Q32" s="70" t="s">
        <v>59</v>
      </c>
      <c r="R32" s="70" t="s">
        <v>59</v>
      </c>
      <c r="S32" s="76" t="s">
        <v>59</v>
      </c>
      <c r="T32" s="78">
        <v>0</v>
      </c>
    </row>
    <row r="33" spans="1:20" ht="14.25" customHeight="1">
      <c r="A33" s="31">
        <v>19</v>
      </c>
      <c r="B33" s="32">
        <v>430</v>
      </c>
      <c r="C33" s="114" t="s">
        <v>52</v>
      </c>
      <c r="D33" s="115" t="s">
        <v>157</v>
      </c>
      <c r="E33" s="68" t="s">
        <v>59</v>
      </c>
      <c r="F33" s="71" t="s">
        <v>59</v>
      </c>
      <c r="G33" s="71" t="s">
        <v>59</v>
      </c>
      <c r="H33" s="71" t="s">
        <v>59</v>
      </c>
      <c r="I33" s="71" t="s">
        <v>59</v>
      </c>
      <c r="J33" s="66" t="s">
        <v>59</v>
      </c>
      <c r="K33" s="75" t="s">
        <v>59</v>
      </c>
      <c r="L33" s="70" t="s">
        <v>59</v>
      </c>
      <c r="M33" s="70" t="s">
        <v>59</v>
      </c>
      <c r="N33" s="70" t="s">
        <v>59</v>
      </c>
      <c r="O33" s="70" t="s">
        <v>59</v>
      </c>
      <c r="P33" s="70" t="s">
        <v>59</v>
      </c>
      <c r="Q33" s="70" t="s">
        <v>59</v>
      </c>
      <c r="R33" s="70" t="s">
        <v>59</v>
      </c>
      <c r="S33" s="76" t="s">
        <v>59</v>
      </c>
      <c r="T33" s="78">
        <v>0</v>
      </c>
    </row>
    <row r="34" spans="1:20" ht="14.25" customHeight="1">
      <c r="A34" s="31">
        <v>19</v>
      </c>
      <c r="B34" s="32">
        <v>442</v>
      </c>
      <c r="C34" s="114" t="s">
        <v>52</v>
      </c>
      <c r="D34" s="115" t="s">
        <v>160</v>
      </c>
      <c r="E34" s="68" t="s">
        <v>59</v>
      </c>
      <c r="F34" s="71" t="s">
        <v>59</v>
      </c>
      <c r="G34" s="71" t="s">
        <v>59</v>
      </c>
      <c r="H34" s="71" t="s">
        <v>59</v>
      </c>
      <c r="I34" s="71" t="s">
        <v>59</v>
      </c>
      <c r="J34" s="66" t="s">
        <v>59</v>
      </c>
      <c r="K34" s="75" t="s">
        <v>59</v>
      </c>
      <c r="L34" s="70" t="s">
        <v>59</v>
      </c>
      <c r="M34" s="70" t="s">
        <v>59</v>
      </c>
      <c r="N34" s="70" t="s">
        <v>59</v>
      </c>
      <c r="O34" s="70" t="s">
        <v>59</v>
      </c>
      <c r="P34" s="70" t="s">
        <v>59</v>
      </c>
      <c r="Q34" s="70" t="s">
        <v>59</v>
      </c>
      <c r="R34" s="70" t="s">
        <v>59</v>
      </c>
      <c r="S34" s="76" t="s">
        <v>59</v>
      </c>
      <c r="T34" s="78">
        <v>1</v>
      </c>
    </row>
    <row r="35" spans="1:20" ht="14.25" customHeight="1" thickBot="1">
      <c r="A35" s="31">
        <v>19</v>
      </c>
      <c r="B35" s="32">
        <v>443</v>
      </c>
      <c r="C35" s="114" t="s">
        <v>52</v>
      </c>
      <c r="D35" s="115" t="s">
        <v>163</v>
      </c>
      <c r="E35" s="68" t="s">
        <v>59</v>
      </c>
      <c r="F35" s="99" t="s">
        <v>59</v>
      </c>
      <c r="G35" s="99" t="s">
        <v>59</v>
      </c>
      <c r="H35" s="99" t="s">
        <v>59</v>
      </c>
      <c r="I35" s="99" t="s">
        <v>59</v>
      </c>
      <c r="J35" s="100" t="s">
        <v>59</v>
      </c>
      <c r="K35" s="75" t="s">
        <v>59</v>
      </c>
      <c r="L35" s="70" t="s">
        <v>59</v>
      </c>
      <c r="M35" s="70" t="s">
        <v>59</v>
      </c>
      <c r="N35" s="70" t="s">
        <v>59</v>
      </c>
      <c r="O35" s="70" t="s">
        <v>59</v>
      </c>
      <c r="P35" s="70" t="s">
        <v>59</v>
      </c>
      <c r="Q35" s="70" t="s">
        <v>59</v>
      </c>
      <c r="R35" s="70" t="s">
        <v>59</v>
      </c>
      <c r="S35" s="76" t="s">
        <v>59</v>
      </c>
      <c r="T35" s="78">
        <v>0</v>
      </c>
    </row>
    <row r="36" spans="1:20" ht="19.5" customHeight="1" thickBot="1">
      <c r="A36" s="33"/>
      <c r="B36" s="34">
        <v>1000</v>
      </c>
      <c r="C36" s="240" t="s">
        <v>9</v>
      </c>
      <c r="D36" s="240"/>
      <c r="E36" s="79">
        <f>COUNTA(E8:E35)</f>
        <v>28</v>
      </c>
      <c r="F36" s="101"/>
      <c r="G36" s="101"/>
      <c r="H36" s="101"/>
      <c r="I36" s="101"/>
      <c r="J36" s="102"/>
      <c r="K36" s="79">
        <f>COUNTIF(K8:K35,"○")</f>
        <v>2</v>
      </c>
      <c r="L36" s="80">
        <f aca="true" t="shared" si="0" ref="L36:S36">COUNTIF(L8:L35,"○")</f>
        <v>0</v>
      </c>
      <c r="M36" s="80">
        <f t="shared" si="0"/>
        <v>0</v>
      </c>
      <c r="N36" s="80">
        <f t="shared" si="0"/>
        <v>2</v>
      </c>
      <c r="O36" s="80">
        <f t="shared" si="0"/>
        <v>0</v>
      </c>
      <c r="P36" s="80">
        <f t="shared" si="0"/>
        <v>0</v>
      </c>
      <c r="Q36" s="80">
        <f t="shared" si="0"/>
        <v>0</v>
      </c>
      <c r="R36" s="80">
        <f t="shared" si="0"/>
        <v>0</v>
      </c>
      <c r="S36" s="81">
        <f t="shared" si="0"/>
        <v>0</v>
      </c>
      <c r="T36" s="82">
        <f>SUM(T8:T35)</f>
        <v>5</v>
      </c>
    </row>
  </sheetData>
  <mergeCells count="13">
    <mergeCell ref="G6:J6"/>
    <mergeCell ref="K6:M6"/>
    <mergeCell ref="C36:D36"/>
    <mergeCell ref="T4:T7"/>
    <mergeCell ref="E6:E7"/>
    <mergeCell ref="N6:P6"/>
    <mergeCell ref="Q6:S6"/>
    <mergeCell ref="K5:S5"/>
    <mergeCell ref="E4:S4"/>
    <mergeCell ref="A4:A7"/>
    <mergeCell ref="B4:B7"/>
    <mergeCell ref="C4:C7"/>
    <mergeCell ref="D4:D7"/>
  </mergeCells>
  <printOptions/>
  <pageMargins left="0.5905511811023623" right="0.5511811023622047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&amp;R（山梨県）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4" ySplit="6" topLeftCell="E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1" sqref="A1"/>
    </sheetView>
  </sheetViews>
  <sheetFormatPr defaultColWidth="9.00390625" defaultRowHeight="13.5"/>
  <cols>
    <col min="1" max="1" width="4.375" style="2" customWidth="1"/>
    <col min="2" max="2" width="5.375" style="2" customWidth="1"/>
    <col min="3" max="3" width="7.875" style="2" customWidth="1"/>
    <col min="4" max="4" width="12.25390625" style="2" customWidth="1"/>
    <col min="5" max="5" width="10.875" style="2" customWidth="1"/>
    <col min="6" max="6" width="32.375" style="2" customWidth="1"/>
    <col min="7" max="16" width="5.875" style="2" customWidth="1"/>
    <col min="17" max="17" width="6.375" style="2" customWidth="1"/>
    <col min="18" max="19" width="5.875" style="2" customWidth="1"/>
    <col min="20" max="16384" width="9.00390625" style="2" customWidth="1"/>
  </cols>
  <sheetData>
    <row r="1" ht="12">
      <c r="A1" s="2" t="s">
        <v>27</v>
      </c>
    </row>
    <row r="2" spans="1:5" ht="22.5" customHeight="1">
      <c r="A2" s="4" t="s">
        <v>51</v>
      </c>
      <c r="E2" s="11"/>
    </row>
    <row r="3" ht="12.75" thickBot="1"/>
    <row r="4" spans="1:19" s="1" customFormat="1" ht="19.5" customHeight="1">
      <c r="A4" s="256" t="s">
        <v>34</v>
      </c>
      <c r="B4" s="226" t="s">
        <v>229</v>
      </c>
      <c r="C4" s="260" t="s">
        <v>35</v>
      </c>
      <c r="D4" s="263" t="s">
        <v>21</v>
      </c>
      <c r="E4" s="265" t="s">
        <v>43</v>
      </c>
      <c r="F4" s="266"/>
      <c r="G4" s="266"/>
      <c r="H4" s="30"/>
      <c r="I4" s="268" t="s">
        <v>50</v>
      </c>
      <c r="J4" s="266"/>
      <c r="K4" s="266"/>
      <c r="L4" s="266"/>
      <c r="M4" s="266"/>
      <c r="N4" s="266"/>
      <c r="O4" s="266"/>
      <c r="P4" s="266"/>
      <c r="Q4" s="266"/>
      <c r="R4" s="266"/>
      <c r="S4" s="269"/>
    </row>
    <row r="5" spans="1:19" s="1" customFormat="1" ht="19.5" customHeight="1">
      <c r="A5" s="257"/>
      <c r="B5" s="258"/>
      <c r="C5" s="261"/>
      <c r="D5" s="264"/>
      <c r="E5" s="284" t="s">
        <v>230</v>
      </c>
      <c r="F5" s="235" t="s">
        <v>231</v>
      </c>
      <c r="G5" s="267" t="s">
        <v>10</v>
      </c>
      <c r="H5" s="282" t="s">
        <v>11</v>
      </c>
      <c r="I5" s="278" t="s">
        <v>232</v>
      </c>
      <c r="J5" s="280" t="s">
        <v>233</v>
      </c>
      <c r="K5" s="252" t="s">
        <v>234</v>
      </c>
      <c r="L5" s="270" t="s">
        <v>235</v>
      </c>
      <c r="M5" s="250" t="s">
        <v>236</v>
      </c>
      <c r="N5" s="272" t="s">
        <v>237</v>
      </c>
      <c r="O5" s="252" t="s">
        <v>238</v>
      </c>
      <c r="P5" s="254" t="s">
        <v>235</v>
      </c>
      <c r="Q5" s="248" t="s">
        <v>28</v>
      </c>
      <c r="R5" s="274" t="s">
        <v>239</v>
      </c>
      <c r="S5" s="276" t="s">
        <v>235</v>
      </c>
    </row>
    <row r="6" spans="1:19" ht="49.5" customHeight="1">
      <c r="A6" s="257"/>
      <c r="B6" s="259"/>
      <c r="C6" s="262"/>
      <c r="D6" s="264"/>
      <c r="E6" s="285"/>
      <c r="F6" s="235"/>
      <c r="G6" s="251"/>
      <c r="H6" s="283"/>
      <c r="I6" s="279"/>
      <c r="J6" s="281"/>
      <c r="K6" s="253"/>
      <c r="L6" s="271"/>
      <c r="M6" s="251"/>
      <c r="N6" s="273"/>
      <c r="O6" s="253"/>
      <c r="P6" s="255"/>
      <c r="Q6" s="249"/>
      <c r="R6" s="275"/>
      <c r="S6" s="277"/>
    </row>
    <row r="7" spans="1:19" ht="14.25" customHeight="1">
      <c r="A7" s="83">
        <v>19</v>
      </c>
      <c r="B7" s="84">
        <v>201</v>
      </c>
      <c r="C7" s="64" t="s">
        <v>52</v>
      </c>
      <c r="D7" s="65" t="s">
        <v>54</v>
      </c>
      <c r="E7" s="85" t="s">
        <v>59</v>
      </c>
      <c r="F7" s="71" t="s">
        <v>59</v>
      </c>
      <c r="G7" s="157" t="s">
        <v>59</v>
      </c>
      <c r="H7" s="158">
        <v>0</v>
      </c>
      <c r="I7" s="159">
        <v>1</v>
      </c>
      <c r="J7" s="152">
        <v>2</v>
      </c>
      <c r="K7" s="152">
        <v>0</v>
      </c>
      <c r="L7" s="86">
        <f>IF(J7=""," ",ROUND(K7/J7*100,1))</f>
        <v>0</v>
      </c>
      <c r="M7" s="151" t="s">
        <v>59</v>
      </c>
      <c r="N7" s="155" t="s">
        <v>59</v>
      </c>
      <c r="O7" s="152" t="s">
        <v>59</v>
      </c>
      <c r="P7" s="86" t="str">
        <f>IF(O7=""," ",ROUND(O7/N7*100,1))</f>
        <v> </v>
      </c>
      <c r="Q7" s="151">
        <v>521</v>
      </c>
      <c r="R7" s="152">
        <v>11</v>
      </c>
      <c r="S7" s="87">
        <f>IF(Q7=""," ",ROUND(R7/Q7*100,1))</f>
        <v>2.1</v>
      </c>
    </row>
    <row r="8" spans="1:19" ht="14.25" customHeight="1">
      <c r="A8" s="83">
        <v>19</v>
      </c>
      <c r="B8" s="84">
        <v>202</v>
      </c>
      <c r="C8" s="69" t="s">
        <v>52</v>
      </c>
      <c r="D8" s="66" t="s">
        <v>61</v>
      </c>
      <c r="E8" s="85" t="s">
        <v>59</v>
      </c>
      <c r="F8" s="71" t="s">
        <v>59</v>
      </c>
      <c r="G8" s="157" t="s">
        <v>59</v>
      </c>
      <c r="H8" s="158" t="s">
        <v>59</v>
      </c>
      <c r="I8" s="159">
        <v>1</v>
      </c>
      <c r="J8" s="152">
        <v>1</v>
      </c>
      <c r="K8" s="152">
        <v>0</v>
      </c>
      <c r="L8" s="86">
        <f aca="true" t="shared" si="0" ref="L8:L34">IF(J8=""," ",ROUND(K8/J8*100,1))</f>
        <v>0</v>
      </c>
      <c r="M8" s="151" t="s">
        <v>59</v>
      </c>
      <c r="N8" s="155" t="s">
        <v>59</v>
      </c>
      <c r="O8" s="152" t="s">
        <v>59</v>
      </c>
      <c r="P8" s="86" t="str">
        <f aca="true" t="shared" si="1" ref="P8:P34">IF(O8=""," ",ROUND(O8/N8*100,1))</f>
        <v> </v>
      </c>
      <c r="Q8" s="151">
        <v>33</v>
      </c>
      <c r="R8" s="152">
        <v>0</v>
      </c>
      <c r="S8" s="87">
        <f aca="true" t="shared" si="2" ref="S8:S34">IF(Q8=""," ",ROUND(R8/Q8*100,1))</f>
        <v>0</v>
      </c>
    </row>
    <row r="9" spans="1:19" ht="14.25" customHeight="1">
      <c r="A9" s="83">
        <v>19</v>
      </c>
      <c r="B9" s="84">
        <v>204</v>
      </c>
      <c r="C9" s="69" t="s">
        <v>52</v>
      </c>
      <c r="D9" s="66" t="s">
        <v>66</v>
      </c>
      <c r="E9" s="150" t="s">
        <v>173</v>
      </c>
      <c r="F9" s="71" t="s">
        <v>174</v>
      </c>
      <c r="G9" s="157">
        <v>1</v>
      </c>
      <c r="H9" s="158">
        <v>1</v>
      </c>
      <c r="I9" s="159">
        <v>1</v>
      </c>
      <c r="J9" s="152" t="s">
        <v>59</v>
      </c>
      <c r="K9" s="152" t="s">
        <v>59</v>
      </c>
      <c r="L9" s="86" t="str">
        <f t="shared" si="0"/>
        <v> </v>
      </c>
      <c r="M9" s="151" t="s">
        <v>59</v>
      </c>
      <c r="N9" s="155" t="s">
        <v>59</v>
      </c>
      <c r="O9" s="152" t="s">
        <v>59</v>
      </c>
      <c r="P9" s="86" t="str">
        <f t="shared" si="1"/>
        <v> </v>
      </c>
      <c r="Q9" s="151">
        <v>91</v>
      </c>
      <c r="R9" s="152">
        <v>0</v>
      </c>
      <c r="S9" s="87">
        <f t="shared" si="2"/>
        <v>0</v>
      </c>
    </row>
    <row r="10" spans="1:19" ht="14.25" customHeight="1">
      <c r="A10" s="83">
        <v>19</v>
      </c>
      <c r="B10" s="84">
        <v>205</v>
      </c>
      <c r="C10" s="69" t="s">
        <v>52</v>
      </c>
      <c r="D10" s="66" t="s">
        <v>70</v>
      </c>
      <c r="E10" s="150" t="s">
        <v>59</v>
      </c>
      <c r="F10" s="71" t="s">
        <v>59</v>
      </c>
      <c r="G10" s="157" t="s">
        <v>59</v>
      </c>
      <c r="H10" s="158">
        <v>0</v>
      </c>
      <c r="I10" s="159">
        <v>1</v>
      </c>
      <c r="J10" s="152">
        <v>1</v>
      </c>
      <c r="K10" s="152">
        <v>0</v>
      </c>
      <c r="L10" s="86">
        <f t="shared" si="0"/>
        <v>0</v>
      </c>
      <c r="M10" s="151" t="s">
        <v>59</v>
      </c>
      <c r="N10" s="155" t="s">
        <v>59</v>
      </c>
      <c r="O10" s="152" t="s">
        <v>59</v>
      </c>
      <c r="P10" s="86" t="str">
        <f t="shared" si="1"/>
        <v> </v>
      </c>
      <c r="Q10" s="151">
        <v>86</v>
      </c>
      <c r="R10" s="152">
        <v>2</v>
      </c>
      <c r="S10" s="87">
        <f t="shared" si="2"/>
        <v>2.3</v>
      </c>
    </row>
    <row r="11" spans="1:19" ht="14.25" customHeight="1">
      <c r="A11" s="83">
        <v>19</v>
      </c>
      <c r="B11" s="84">
        <v>206</v>
      </c>
      <c r="C11" s="69" t="s">
        <v>52</v>
      </c>
      <c r="D11" s="66" t="s">
        <v>75</v>
      </c>
      <c r="E11" s="150" t="s">
        <v>59</v>
      </c>
      <c r="F11" s="71" t="s">
        <v>59</v>
      </c>
      <c r="G11" s="157" t="s">
        <v>59</v>
      </c>
      <c r="H11" s="158">
        <v>0</v>
      </c>
      <c r="I11" s="159">
        <v>1</v>
      </c>
      <c r="J11" s="152">
        <v>1</v>
      </c>
      <c r="K11" s="152">
        <v>0</v>
      </c>
      <c r="L11" s="86">
        <f t="shared" si="0"/>
        <v>0</v>
      </c>
      <c r="M11" s="151" t="s">
        <v>59</v>
      </c>
      <c r="N11" s="155" t="s">
        <v>59</v>
      </c>
      <c r="O11" s="152" t="s">
        <v>59</v>
      </c>
      <c r="P11" s="86" t="str">
        <f t="shared" si="1"/>
        <v> </v>
      </c>
      <c r="Q11" s="151">
        <v>172</v>
      </c>
      <c r="R11" s="152">
        <v>6</v>
      </c>
      <c r="S11" s="87">
        <f t="shared" si="2"/>
        <v>3.5</v>
      </c>
    </row>
    <row r="12" spans="1:19" ht="14.25" customHeight="1">
      <c r="A12" s="83">
        <v>19</v>
      </c>
      <c r="B12" s="84">
        <v>207</v>
      </c>
      <c r="C12" s="69" t="s">
        <v>52</v>
      </c>
      <c r="D12" s="66" t="s">
        <v>80</v>
      </c>
      <c r="E12" s="150" t="s">
        <v>59</v>
      </c>
      <c r="F12" s="71" t="s">
        <v>59</v>
      </c>
      <c r="G12" s="157" t="s">
        <v>59</v>
      </c>
      <c r="H12" s="158">
        <v>0</v>
      </c>
      <c r="I12" s="159">
        <v>1</v>
      </c>
      <c r="J12" s="152">
        <v>1</v>
      </c>
      <c r="K12" s="152">
        <v>0</v>
      </c>
      <c r="L12" s="86">
        <f t="shared" si="0"/>
        <v>0</v>
      </c>
      <c r="M12" s="151" t="s">
        <v>59</v>
      </c>
      <c r="N12" s="155" t="s">
        <v>59</v>
      </c>
      <c r="O12" s="152" t="s">
        <v>59</v>
      </c>
      <c r="P12" s="86" t="str">
        <f t="shared" si="1"/>
        <v> </v>
      </c>
      <c r="Q12" s="151">
        <v>99</v>
      </c>
      <c r="R12" s="152">
        <v>0</v>
      </c>
      <c r="S12" s="87">
        <f t="shared" si="2"/>
        <v>0</v>
      </c>
    </row>
    <row r="13" spans="1:19" ht="14.25" customHeight="1">
      <c r="A13" s="83">
        <v>19</v>
      </c>
      <c r="B13" s="84">
        <v>208</v>
      </c>
      <c r="C13" s="69" t="s">
        <v>52</v>
      </c>
      <c r="D13" s="66" t="s">
        <v>86</v>
      </c>
      <c r="E13" s="150" t="s">
        <v>175</v>
      </c>
      <c r="F13" s="71" t="s">
        <v>176</v>
      </c>
      <c r="G13" s="157">
        <v>2</v>
      </c>
      <c r="H13" s="158">
        <v>1</v>
      </c>
      <c r="I13" s="159">
        <v>1</v>
      </c>
      <c r="J13" s="152">
        <v>1</v>
      </c>
      <c r="K13" s="152">
        <v>0</v>
      </c>
      <c r="L13" s="86">
        <f t="shared" si="0"/>
        <v>0</v>
      </c>
      <c r="M13" s="151" t="s">
        <v>59</v>
      </c>
      <c r="N13" s="155" t="s">
        <v>59</v>
      </c>
      <c r="O13" s="152" t="s">
        <v>59</v>
      </c>
      <c r="P13" s="86" t="str">
        <f t="shared" si="1"/>
        <v> </v>
      </c>
      <c r="Q13" s="151">
        <v>109</v>
      </c>
      <c r="R13" s="152">
        <v>1</v>
      </c>
      <c r="S13" s="87">
        <f t="shared" si="2"/>
        <v>0.9</v>
      </c>
    </row>
    <row r="14" spans="1:19" ht="14.25" customHeight="1">
      <c r="A14" s="83">
        <v>19</v>
      </c>
      <c r="B14" s="84">
        <v>209</v>
      </c>
      <c r="C14" s="69" t="s">
        <v>52</v>
      </c>
      <c r="D14" s="66" t="s">
        <v>92</v>
      </c>
      <c r="E14" s="85" t="s">
        <v>59</v>
      </c>
      <c r="F14" s="71" t="s">
        <v>59</v>
      </c>
      <c r="G14" s="157" t="s">
        <v>59</v>
      </c>
      <c r="H14" s="158">
        <v>0</v>
      </c>
      <c r="I14" s="159">
        <v>1</v>
      </c>
      <c r="J14" s="152">
        <v>1</v>
      </c>
      <c r="K14" s="152">
        <v>0</v>
      </c>
      <c r="L14" s="86">
        <f t="shared" si="0"/>
        <v>0</v>
      </c>
      <c r="M14" s="151" t="s">
        <v>59</v>
      </c>
      <c r="N14" s="155" t="s">
        <v>59</v>
      </c>
      <c r="O14" s="152" t="s">
        <v>59</v>
      </c>
      <c r="P14" s="86" t="str">
        <f t="shared" si="1"/>
        <v> </v>
      </c>
      <c r="Q14" s="151">
        <v>122</v>
      </c>
      <c r="R14" s="152">
        <v>0</v>
      </c>
      <c r="S14" s="87">
        <f t="shared" si="2"/>
        <v>0</v>
      </c>
    </row>
    <row r="15" spans="1:19" ht="14.25" customHeight="1">
      <c r="A15" s="83">
        <v>19</v>
      </c>
      <c r="B15" s="84">
        <v>210</v>
      </c>
      <c r="C15" s="69" t="s">
        <v>52</v>
      </c>
      <c r="D15" s="66" t="s">
        <v>97</v>
      </c>
      <c r="E15" s="85" t="s">
        <v>59</v>
      </c>
      <c r="F15" s="71" t="s">
        <v>59</v>
      </c>
      <c r="G15" s="157" t="s">
        <v>59</v>
      </c>
      <c r="H15" s="158" t="s">
        <v>59</v>
      </c>
      <c r="I15" s="159">
        <v>1</v>
      </c>
      <c r="J15" s="152">
        <v>1</v>
      </c>
      <c r="K15" s="152">
        <v>0</v>
      </c>
      <c r="L15" s="86">
        <f t="shared" si="0"/>
        <v>0</v>
      </c>
      <c r="M15" s="151" t="s">
        <v>59</v>
      </c>
      <c r="N15" s="155" t="s">
        <v>59</v>
      </c>
      <c r="O15" s="152" t="s">
        <v>59</v>
      </c>
      <c r="P15" s="86" t="str">
        <f t="shared" si="1"/>
        <v> </v>
      </c>
      <c r="Q15" s="151">
        <v>136</v>
      </c>
      <c r="R15" s="152">
        <v>3</v>
      </c>
      <c r="S15" s="87">
        <f t="shared" si="2"/>
        <v>2.2</v>
      </c>
    </row>
    <row r="16" spans="1:19" ht="14.25" customHeight="1">
      <c r="A16" s="83">
        <v>19</v>
      </c>
      <c r="B16" s="84">
        <v>211</v>
      </c>
      <c r="C16" s="69" t="s">
        <v>52</v>
      </c>
      <c r="D16" s="66" t="s">
        <v>100</v>
      </c>
      <c r="E16" s="85" t="s">
        <v>59</v>
      </c>
      <c r="F16" s="71" t="s">
        <v>59</v>
      </c>
      <c r="G16" s="157" t="s">
        <v>59</v>
      </c>
      <c r="H16" s="158" t="s">
        <v>59</v>
      </c>
      <c r="I16" s="159">
        <v>1</v>
      </c>
      <c r="J16" s="152">
        <v>1</v>
      </c>
      <c r="K16" s="152">
        <v>0</v>
      </c>
      <c r="L16" s="86">
        <f t="shared" si="0"/>
        <v>0</v>
      </c>
      <c r="M16" s="151" t="s">
        <v>59</v>
      </c>
      <c r="N16" s="155" t="s">
        <v>59</v>
      </c>
      <c r="O16" s="152" t="s">
        <v>59</v>
      </c>
      <c r="P16" s="86" t="str">
        <f t="shared" si="1"/>
        <v> </v>
      </c>
      <c r="Q16" s="151">
        <v>132</v>
      </c>
      <c r="R16" s="152">
        <v>0</v>
      </c>
      <c r="S16" s="87">
        <f t="shared" si="2"/>
        <v>0</v>
      </c>
    </row>
    <row r="17" spans="1:19" ht="14.25" customHeight="1">
      <c r="A17" s="83">
        <v>19</v>
      </c>
      <c r="B17" s="84">
        <v>212</v>
      </c>
      <c r="C17" s="69" t="s">
        <v>52</v>
      </c>
      <c r="D17" s="66" t="s">
        <v>103</v>
      </c>
      <c r="E17" s="85" t="s">
        <v>59</v>
      </c>
      <c r="F17" s="71" t="s">
        <v>59</v>
      </c>
      <c r="G17" s="157" t="s">
        <v>59</v>
      </c>
      <c r="H17" s="158" t="s">
        <v>59</v>
      </c>
      <c r="I17" s="159">
        <v>1</v>
      </c>
      <c r="J17" s="152">
        <v>1</v>
      </c>
      <c r="K17" s="152">
        <v>0</v>
      </c>
      <c r="L17" s="86">
        <f t="shared" si="0"/>
        <v>0</v>
      </c>
      <c r="M17" s="151" t="s">
        <v>59</v>
      </c>
      <c r="N17" s="155" t="s">
        <v>59</v>
      </c>
      <c r="O17" s="152" t="s">
        <v>59</v>
      </c>
      <c r="P17" s="86" t="str">
        <f t="shared" si="1"/>
        <v> </v>
      </c>
      <c r="Q17" s="151">
        <v>111</v>
      </c>
      <c r="R17" s="152">
        <v>0</v>
      </c>
      <c r="S17" s="87">
        <f t="shared" si="2"/>
        <v>0</v>
      </c>
    </row>
    <row r="18" spans="1:19" ht="14.25" customHeight="1">
      <c r="A18" s="83">
        <v>19</v>
      </c>
      <c r="B18" s="84">
        <v>213</v>
      </c>
      <c r="C18" s="69" t="s">
        <v>52</v>
      </c>
      <c r="D18" s="66" t="s">
        <v>106</v>
      </c>
      <c r="E18" s="85" t="s">
        <v>59</v>
      </c>
      <c r="F18" s="71" t="s">
        <v>59</v>
      </c>
      <c r="G18" s="157" t="s">
        <v>59</v>
      </c>
      <c r="H18" s="158" t="s">
        <v>59</v>
      </c>
      <c r="I18" s="159">
        <v>1</v>
      </c>
      <c r="J18" s="152">
        <v>1</v>
      </c>
      <c r="K18" s="152">
        <v>0</v>
      </c>
      <c r="L18" s="86">
        <f t="shared" si="0"/>
        <v>0</v>
      </c>
      <c r="M18" s="151" t="s">
        <v>59</v>
      </c>
      <c r="N18" s="155" t="s">
        <v>59</v>
      </c>
      <c r="O18" s="152" t="s">
        <v>59</v>
      </c>
      <c r="P18" s="86" t="str">
        <f t="shared" si="1"/>
        <v> </v>
      </c>
      <c r="Q18" s="151">
        <v>100</v>
      </c>
      <c r="R18" s="152">
        <v>1</v>
      </c>
      <c r="S18" s="87">
        <f t="shared" si="2"/>
        <v>1</v>
      </c>
    </row>
    <row r="19" spans="1:19" ht="14.25" customHeight="1">
      <c r="A19" s="83">
        <v>19</v>
      </c>
      <c r="B19" s="84">
        <v>214</v>
      </c>
      <c r="C19" s="69" t="s">
        <v>52</v>
      </c>
      <c r="D19" s="66" t="s">
        <v>109</v>
      </c>
      <c r="E19" s="85" t="s">
        <v>59</v>
      </c>
      <c r="F19" s="71" t="s">
        <v>59</v>
      </c>
      <c r="G19" s="157" t="s">
        <v>59</v>
      </c>
      <c r="H19" s="158">
        <v>0</v>
      </c>
      <c r="I19" s="159">
        <v>1</v>
      </c>
      <c r="J19" s="152">
        <v>1</v>
      </c>
      <c r="K19" s="152">
        <v>0</v>
      </c>
      <c r="L19" s="86">
        <f t="shared" si="0"/>
        <v>0</v>
      </c>
      <c r="M19" s="151" t="s">
        <v>59</v>
      </c>
      <c r="N19" s="155" t="s">
        <v>59</v>
      </c>
      <c r="O19" s="152" t="s">
        <v>59</v>
      </c>
      <c r="P19" s="86" t="str">
        <f t="shared" si="1"/>
        <v> </v>
      </c>
      <c r="Q19" s="151">
        <v>59</v>
      </c>
      <c r="R19" s="152">
        <v>0</v>
      </c>
      <c r="S19" s="87">
        <f t="shared" si="2"/>
        <v>0</v>
      </c>
    </row>
    <row r="20" spans="1:19" ht="14.25" customHeight="1">
      <c r="A20" s="83">
        <v>19</v>
      </c>
      <c r="B20" s="84">
        <v>346</v>
      </c>
      <c r="C20" s="69" t="s">
        <v>52</v>
      </c>
      <c r="D20" s="66" t="s">
        <v>112</v>
      </c>
      <c r="E20" s="85" t="s">
        <v>59</v>
      </c>
      <c r="F20" s="71" t="s">
        <v>59</v>
      </c>
      <c r="G20" s="157" t="s">
        <v>59</v>
      </c>
      <c r="H20" s="158" t="s">
        <v>59</v>
      </c>
      <c r="I20" s="159" t="s">
        <v>59</v>
      </c>
      <c r="J20" s="152" t="s">
        <v>59</v>
      </c>
      <c r="K20" s="152" t="s">
        <v>59</v>
      </c>
      <c r="L20" s="86" t="str">
        <f t="shared" si="0"/>
        <v> </v>
      </c>
      <c r="M20" s="151">
        <v>1</v>
      </c>
      <c r="N20" s="155" t="s">
        <v>59</v>
      </c>
      <c r="O20" s="152" t="s">
        <v>59</v>
      </c>
      <c r="P20" s="86" t="str">
        <f t="shared" si="1"/>
        <v> </v>
      </c>
      <c r="Q20" s="151">
        <v>52</v>
      </c>
      <c r="R20" s="152">
        <v>0</v>
      </c>
      <c r="S20" s="87">
        <f t="shared" si="2"/>
        <v>0</v>
      </c>
    </row>
    <row r="21" spans="1:19" ht="14.25" customHeight="1">
      <c r="A21" s="83">
        <v>19</v>
      </c>
      <c r="B21" s="84">
        <v>361</v>
      </c>
      <c r="C21" s="69" t="s">
        <v>52</v>
      </c>
      <c r="D21" s="66" t="s">
        <v>115</v>
      </c>
      <c r="E21" s="85" t="s">
        <v>59</v>
      </c>
      <c r="F21" s="71" t="s">
        <v>59</v>
      </c>
      <c r="G21" s="157" t="s">
        <v>59</v>
      </c>
      <c r="H21" s="158">
        <v>0</v>
      </c>
      <c r="I21" s="159" t="s">
        <v>59</v>
      </c>
      <c r="J21" s="152" t="s">
        <v>59</v>
      </c>
      <c r="K21" s="152" t="s">
        <v>59</v>
      </c>
      <c r="L21" s="86" t="str">
        <f t="shared" si="0"/>
        <v> </v>
      </c>
      <c r="M21" s="151">
        <v>1</v>
      </c>
      <c r="N21" s="155" t="s">
        <v>59</v>
      </c>
      <c r="O21" s="152" t="s">
        <v>59</v>
      </c>
      <c r="P21" s="86" t="str">
        <f t="shared" si="1"/>
        <v> </v>
      </c>
      <c r="Q21" s="151">
        <v>11</v>
      </c>
      <c r="R21" s="152">
        <v>0</v>
      </c>
      <c r="S21" s="87">
        <f t="shared" si="2"/>
        <v>0</v>
      </c>
    </row>
    <row r="22" spans="1:19" ht="14.25" customHeight="1">
      <c r="A22" s="83">
        <v>19</v>
      </c>
      <c r="B22" s="84">
        <v>362</v>
      </c>
      <c r="C22" s="69" t="s">
        <v>52</v>
      </c>
      <c r="D22" s="66" t="s">
        <v>121</v>
      </c>
      <c r="E22" s="64" t="s">
        <v>59</v>
      </c>
      <c r="F22" s="88" t="s">
        <v>59</v>
      </c>
      <c r="G22" s="157" t="s">
        <v>59</v>
      </c>
      <c r="H22" s="158">
        <v>0</v>
      </c>
      <c r="I22" s="159" t="s">
        <v>59</v>
      </c>
      <c r="J22" s="152" t="s">
        <v>59</v>
      </c>
      <c r="K22" s="152" t="s">
        <v>59</v>
      </c>
      <c r="L22" s="86" t="str">
        <f t="shared" si="0"/>
        <v> </v>
      </c>
      <c r="M22" s="151">
        <v>1</v>
      </c>
      <c r="N22" s="155" t="s">
        <v>59</v>
      </c>
      <c r="O22" s="152" t="s">
        <v>59</v>
      </c>
      <c r="P22" s="86" t="str">
        <f t="shared" si="1"/>
        <v> </v>
      </c>
      <c r="Q22" s="151">
        <v>27</v>
      </c>
      <c r="R22" s="152">
        <v>0</v>
      </c>
      <c r="S22" s="87">
        <f t="shared" si="2"/>
        <v>0</v>
      </c>
    </row>
    <row r="23" spans="1:19" ht="14.25" customHeight="1">
      <c r="A23" s="83">
        <v>19</v>
      </c>
      <c r="B23" s="84">
        <v>364</v>
      </c>
      <c r="C23" s="69" t="s">
        <v>52</v>
      </c>
      <c r="D23" s="66" t="s">
        <v>125</v>
      </c>
      <c r="E23" s="64" t="s">
        <v>59</v>
      </c>
      <c r="F23" s="88" t="s">
        <v>59</v>
      </c>
      <c r="G23" s="157" t="s">
        <v>59</v>
      </c>
      <c r="H23" s="158" t="s">
        <v>59</v>
      </c>
      <c r="I23" s="159" t="s">
        <v>59</v>
      </c>
      <c r="J23" s="152" t="s">
        <v>59</v>
      </c>
      <c r="K23" s="152" t="s">
        <v>59</v>
      </c>
      <c r="L23" s="86" t="str">
        <f>IF(J23=""," ",ROUND(K23/J23*100,1))</f>
        <v> </v>
      </c>
      <c r="M23" s="151">
        <v>1</v>
      </c>
      <c r="N23" s="155" t="s">
        <v>59</v>
      </c>
      <c r="O23" s="152" t="s">
        <v>59</v>
      </c>
      <c r="P23" s="86" t="str">
        <f>IF(O23=""," ",ROUND(O23/N23*100,1))</f>
        <v> </v>
      </c>
      <c r="Q23" s="151">
        <v>35</v>
      </c>
      <c r="R23" s="152">
        <v>1</v>
      </c>
      <c r="S23" s="87">
        <f>IF(Q23=""," ",ROUND(R23/Q23*100,1))</f>
        <v>2.9</v>
      </c>
    </row>
    <row r="24" spans="1:19" ht="14.25" customHeight="1">
      <c r="A24" s="83">
        <v>19</v>
      </c>
      <c r="B24" s="84">
        <v>365</v>
      </c>
      <c r="C24" s="69" t="s">
        <v>52</v>
      </c>
      <c r="D24" s="66" t="s">
        <v>129</v>
      </c>
      <c r="E24" s="64" t="s">
        <v>59</v>
      </c>
      <c r="F24" s="88" t="s">
        <v>59</v>
      </c>
      <c r="G24" s="157" t="s">
        <v>59</v>
      </c>
      <c r="H24" s="158" t="s">
        <v>59</v>
      </c>
      <c r="I24" s="159" t="s">
        <v>59</v>
      </c>
      <c r="J24" s="152" t="s">
        <v>59</v>
      </c>
      <c r="K24" s="152" t="s">
        <v>59</v>
      </c>
      <c r="L24" s="86" t="str">
        <f t="shared" si="0"/>
        <v> </v>
      </c>
      <c r="M24" s="151">
        <v>1</v>
      </c>
      <c r="N24" s="155">
        <v>1</v>
      </c>
      <c r="O24" s="152">
        <v>0</v>
      </c>
      <c r="P24" s="86">
        <f t="shared" si="1"/>
        <v>0</v>
      </c>
      <c r="Q24" s="151">
        <v>127</v>
      </c>
      <c r="R24" s="152">
        <v>0</v>
      </c>
      <c r="S24" s="87">
        <f t="shared" si="2"/>
        <v>0</v>
      </c>
    </row>
    <row r="25" spans="1:19" ht="14.25" customHeight="1">
      <c r="A25" s="83">
        <v>19</v>
      </c>
      <c r="B25" s="84">
        <v>366</v>
      </c>
      <c r="C25" s="69" t="s">
        <v>52</v>
      </c>
      <c r="D25" s="66" t="s">
        <v>135</v>
      </c>
      <c r="E25" s="64" t="s">
        <v>59</v>
      </c>
      <c r="F25" s="88" t="s">
        <v>59</v>
      </c>
      <c r="G25" s="157" t="s">
        <v>59</v>
      </c>
      <c r="H25" s="158">
        <v>0</v>
      </c>
      <c r="I25" s="159" t="s">
        <v>59</v>
      </c>
      <c r="J25" s="152" t="s">
        <v>59</v>
      </c>
      <c r="K25" s="152" t="s">
        <v>59</v>
      </c>
      <c r="L25" s="86" t="str">
        <f t="shared" si="0"/>
        <v> </v>
      </c>
      <c r="M25" s="151">
        <v>1</v>
      </c>
      <c r="N25" s="155">
        <v>1</v>
      </c>
      <c r="O25" s="152">
        <v>0</v>
      </c>
      <c r="P25" s="86">
        <f t="shared" si="1"/>
        <v>0</v>
      </c>
      <c r="Q25" s="151">
        <v>25</v>
      </c>
      <c r="R25" s="152">
        <v>0</v>
      </c>
      <c r="S25" s="87">
        <f t="shared" si="2"/>
        <v>0</v>
      </c>
    </row>
    <row r="26" spans="1:19" ht="14.25" customHeight="1">
      <c r="A26" s="83">
        <v>19</v>
      </c>
      <c r="B26" s="84">
        <v>384</v>
      </c>
      <c r="C26" s="69" t="s">
        <v>52</v>
      </c>
      <c r="D26" s="66" t="s">
        <v>139</v>
      </c>
      <c r="E26" s="64" t="s">
        <v>59</v>
      </c>
      <c r="F26" s="88" t="s">
        <v>59</v>
      </c>
      <c r="G26" s="157" t="s">
        <v>59</v>
      </c>
      <c r="H26" s="158">
        <v>0</v>
      </c>
      <c r="I26" s="159" t="s">
        <v>59</v>
      </c>
      <c r="J26" s="152" t="s">
        <v>59</v>
      </c>
      <c r="K26" s="152" t="s">
        <v>59</v>
      </c>
      <c r="L26" s="86" t="str">
        <f t="shared" si="0"/>
        <v> </v>
      </c>
      <c r="M26" s="151">
        <v>1</v>
      </c>
      <c r="N26" s="155" t="s">
        <v>59</v>
      </c>
      <c r="O26" s="152" t="s">
        <v>59</v>
      </c>
      <c r="P26" s="86" t="str">
        <f t="shared" si="1"/>
        <v> </v>
      </c>
      <c r="Q26" s="151">
        <v>12</v>
      </c>
      <c r="R26" s="152">
        <v>1</v>
      </c>
      <c r="S26" s="87">
        <f t="shared" si="2"/>
        <v>8.3</v>
      </c>
    </row>
    <row r="27" spans="1:19" ht="14.25" customHeight="1">
      <c r="A27" s="83">
        <v>19</v>
      </c>
      <c r="B27" s="84">
        <v>422</v>
      </c>
      <c r="C27" s="69" t="s">
        <v>52</v>
      </c>
      <c r="D27" s="66" t="s">
        <v>141</v>
      </c>
      <c r="E27" s="64" t="s">
        <v>59</v>
      </c>
      <c r="F27" s="88" t="s">
        <v>59</v>
      </c>
      <c r="G27" s="157" t="s">
        <v>59</v>
      </c>
      <c r="H27" s="158">
        <v>0</v>
      </c>
      <c r="I27" s="159" t="s">
        <v>59</v>
      </c>
      <c r="J27" s="152" t="s">
        <v>59</v>
      </c>
      <c r="K27" s="152" t="s">
        <v>59</v>
      </c>
      <c r="L27" s="86" t="str">
        <f t="shared" si="0"/>
        <v> </v>
      </c>
      <c r="M27" s="151">
        <v>1</v>
      </c>
      <c r="N27" s="155" t="s">
        <v>59</v>
      </c>
      <c r="O27" s="152" t="s">
        <v>59</v>
      </c>
      <c r="P27" s="86" t="str">
        <f t="shared" si="1"/>
        <v> </v>
      </c>
      <c r="Q27" s="151">
        <v>26</v>
      </c>
      <c r="R27" s="152">
        <v>2</v>
      </c>
      <c r="S27" s="87">
        <f t="shared" si="2"/>
        <v>7.7</v>
      </c>
    </row>
    <row r="28" spans="1:19" ht="14.25" customHeight="1">
      <c r="A28" s="83">
        <v>19</v>
      </c>
      <c r="B28" s="84">
        <v>423</v>
      </c>
      <c r="C28" s="69" t="s">
        <v>52</v>
      </c>
      <c r="D28" s="66" t="s">
        <v>143</v>
      </c>
      <c r="E28" s="64" t="s">
        <v>59</v>
      </c>
      <c r="F28" s="88" t="s">
        <v>59</v>
      </c>
      <c r="G28" s="157" t="s">
        <v>59</v>
      </c>
      <c r="H28" s="158">
        <v>0</v>
      </c>
      <c r="I28" s="159" t="s">
        <v>59</v>
      </c>
      <c r="J28" s="152" t="s">
        <v>59</v>
      </c>
      <c r="K28" s="152" t="s">
        <v>59</v>
      </c>
      <c r="L28" s="86" t="str">
        <f t="shared" si="0"/>
        <v> </v>
      </c>
      <c r="M28" s="151">
        <v>1</v>
      </c>
      <c r="N28" s="155" t="s">
        <v>59</v>
      </c>
      <c r="O28" s="152" t="s">
        <v>59</v>
      </c>
      <c r="P28" s="86" t="str">
        <f t="shared" si="1"/>
        <v> </v>
      </c>
      <c r="Q28" s="151">
        <v>5</v>
      </c>
      <c r="R28" s="152">
        <v>0</v>
      </c>
      <c r="S28" s="87">
        <f t="shared" si="2"/>
        <v>0</v>
      </c>
    </row>
    <row r="29" spans="1:19" ht="14.25" customHeight="1">
      <c r="A29" s="83">
        <v>19</v>
      </c>
      <c r="B29" s="84">
        <v>424</v>
      </c>
      <c r="C29" s="69" t="s">
        <v>52</v>
      </c>
      <c r="D29" s="66" t="s">
        <v>146</v>
      </c>
      <c r="E29" s="64" t="s">
        <v>59</v>
      </c>
      <c r="F29" s="88" t="s">
        <v>59</v>
      </c>
      <c r="G29" s="157" t="s">
        <v>59</v>
      </c>
      <c r="H29" s="158">
        <v>0</v>
      </c>
      <c r="I29" s="159" t="s">
        <v>59</v>
      </c>
      <c r="J29" s="152" t="s">
        <v>59</v>
      </c>
      <c r="K29" s="152" t="s">
        <v>59</v>
      </c>
      <c r="L29" s="86" t="str">
        <f t="shared" si="0"/>
        <v> </v>
      </c>
      <c r="M29" s="151">
        <v>1</v>
      </c>
      <c r="N29" s="155" t="s">
        <v>59</v>
      </c>
      <c r="O29" s="152" t="s">
        <v>59</v>
      </c>
      <c r="P29" s="86" t="str">
        <f t="shared" si="1"/>
        <v> </v>
      </c>
      <c r="Q29" s="151">
        <v>4</v>
      </c>
      <c r="R29" s="152">
        <v>0</v>
      </c>
      <c r="S29" s="87">
        <f t="shared" si="2"/>
        <v>0</v>
      </c>
    </row>
    <row r="30" spans="1:19" ht="14.25" customHeight="1">
      <c r="A30" s="83">
        <v>19</v>
      </c>
      <c r="B30" s="84">
        <v>425</v>
      </c>
      <c r="C30" s="69" t="s">
        <v>52</v>
      </c>
      <c r="D30" s="66" t="s">
        <v>151</v>
      </c>
      <c r="E30" s="64" t="s">
        <v>59</v>
      </c>
      <c r="F30" s="88" t="s">
        <v>59</v>
      </c>
      <c r="G30" s="157" t="s">
        <v>59</v>
      </c>
      <c r="H30" s="158" t="s">
        <v>59</v>
      </c>
      <c r="I30" s="159" t="s">
        <v>59</v>
      </c>
      <c r="J30" s="152" t="s">
        <v>59</v>
      </c>
      <c r="K30" s="152" t="s">
        <v>59</v>
      </c>
      <c r="L30" s="86" t="str">
        <f t="shared" si="0"/>
        <v> </v>
      </c>
      <c r="M30" s="151">
        <v>1</v>
      </c>
      <c r="N30" s="155">
        <v>1</v>
      </c>
      <c r="O30" s="152">
        <v>0</v>
      </c>
      <c r="P30" s="86">
        <f t="shared" si="1"/>
        <v>0</v>
      </c>
      <c r="Q30" s="151">
        <v>36</v>
      </c>
      <c r="R30" s="152">
        <v>1</v>
      </c>
      <c r="S30" s="87">
        <f t="shared" si="2"/>
        <v>2.8</v>
      </c>
    </row>
    <row r="31" spans="1:19" ht="14.25" customHeight="1">
      <c r="A31" s="83">
        <v>19</v>
      </c>
      <c r="B31" s="84">
        <v>429</v>
      </c>
      <c r="C31" s="69" t="s">
        <v>52</v>
      </c>
      <c r="D31" s="66" t="s">
        <v>156</v>
      </c>
      <c r="E31" s="64" t="s">
        <v>59</v>
      </c>
      <c r="F31" s="88" t="s">
        <v>59</v>
      </c>
      <c r="G31" s="157" t="s">
        <v>59</v>
      </c>
      <c r="H31" s="158">
        <v>0</v>
      </c>
      <c r="I31" s="159" t="s">
        <v>59</v>
      </c>
      <c r="J31" s="152" t="s">
        <v>59</v>
      </c>
      <c r="K31" s="152" t="s">
        <v>59</v>
      </c>
      <c r="L31" s="86" t="str">
        <f t="shared" si="0"/>
        <v> </v>
      </c>
      <c r="M31" s="151">
        <v>1</v>
      </c>
      <c r="N31" s="155" t="s">
        <v>59</v>
      </c>
      <c r="O31" s="152" t="s">
        <v>59</v>
      </c>
      <c r="P31" s="86" t="str">
        <f t="shared" si="1"/>
        <v> </v>
      </c>
      <c r="Q31" s="151">
        <v>2</v>
      </c>
      <c r="R31" s="152">
        <v>0</v>
      </c>
      <c r="S31" s="87">
        <f t="shared" si="2"/>
        <v>0</v>
      </c>
    </row>
    <row r="32" spans="1:19" ht="14.25" customHeight="1">
      <c r="A32" s="83">
        <v>19</v>
      </c>
      <c r="B32" s="84">
        <v>430</v>
      </c>
      <c r="C32" s="69" t="s">
        <v>52</v>
      </c>
      <c r="D32" s="66" t="s">
        <v>157</v>
      </c>
      <c r="E32" s="64" t="s">
        <v>59</v>
      </c>
      <c r="F32" s="88" t="s">
        <v>59</v>
      </c>
      <c r="G32" s="157" t="s">
        <v>59</v>
      </c>
      <c r="H32" s="158">
        <v>0</v>
      </c>
      <c r="I32" s="159" t="s">
        <v>59</v>
      </c>
      <c r="J32" s="152" t="s">
        <v>59</v>
      </c>
      <c r="K32" s="152" t="s">
        <v>59</v>
      </c>
      <c r="L32" s="86" t="str">
        <f t="shared" si="0"/>
        <v> </v>
      </c>
      <c r="M32" s="151">
        <v>1</v>
      </c>
      <c r="N32" s="155">
        <v>1</v>
      </c>
      <c r="O32" s="152">
        <v>0</v>
      </c>
      <c r="P32" s="86">
        <f t="shared" si="1"/>
        <v>0</v>
      </c>
      <c r="Q32" s="151">
        <v>69</v>
      </c>
      <c r="R32" s="152">
        <v>1</v>
      </c>
      <c r="S32" s="87">
        <f t="shared" si="2"/>
        <v>1.4</v>
      </c>
    </row>
    <row r="33" spans="1:19" ht="14.25" customHeight="1">
      <c r="A33" s="83">
        <v>19</v>
      </c>
      <c r="B33" s="84">
        <v>442</v>
      </c>
      <c r="C33" s="69" t="s">
        <v>52</v>
      </c>
      <c r="D33" s="66" t="s">
        <v>160</v>
      </c>
      <c r="E33" s="64" t="s">
        <v>59</v>
      </c>
      <c r="F33" s="88" t="s">
        <v>59</v>
      </c>
      <c r="G33" s="157" t="s">
        <v>59</v>
      </c>
      <c r="H33" s="158">
        <v>0</v>
      </c>
      <c r="I33" s="159" t="s">
        <v>59</v>
      </c>
      <c r="J33" s="152" t="s">
        <v>59</v>
      </c>
      <c r="K33" s="152" t="s">
        <v>59</v>
      </c>
      <c r="L33" s="86" t="str">
        <f t="shared" si="0"/>
        <v> </v>
      </c>
      <c r="M33" s="151">
        <v>1</v>
      </c>
      <c r="N33" s="155" t="s">
        <v>59</v>
      </c>
      <c r="O33" s="152" t="s">
        <v>59</v>
      </c>
      <c r="P33" s="86" t="str">
        <f t="shared" si="1"/>
        <v> </v>
      </c>
      <c r="Q33" s="151">
        <v>8</v>
      </c>
      <c r="R33" s="152">
        <v>0</v>
      </c>
      <c r="S33" s="87">
        <f t="shared" si="2"/>
        <v>0</v>
      </c>
    </row>
    <row r="34" spans="1:19" ht="14.25" customHeight="1" thickBot="1">
      <c r="A34" s="83">
        <v>19</v>
      </c>
      <c r="B34" s="84">
        <v>443</v>
      </c>
      <c r="C34" s="69" t="s">
        <v>52</v>
      </c>
      <c r="D34" s="66" t="s">
        <v>163</v>
      </c>
      <c r="E34" s="64" t="s">
        <v>59</v>
      </c>
      <c r="F34" s="88" t="s">
        <v>59</v>
      </c>
      <c r="G34" s="157" t="s">
        <v>59</v>
      </c>
      <c r="H34" s="158">
        <v>0</v>
      </c>
      <c r="I34" s="159" t="s">
        <v>59</v>
      </c>
      <c r="J34" s="152" t="s">
        <v>59</v>
      </c>
      <c r="K34" s="152" t="s">
        <v>59</v>
      </c>
      <c r="L34" s="86" t="str">
        <f t="shared" si="0"/>
        <v> </v>
      </c>
      <c r="M34" s="151">
        <v>1</v>
      </c>
      <c r="N34" s="155">
        <v>1</v>
      </c>
      <c r="O34" s="152">
        <v>0</v>
      </c>
      <c r="P34" s="86">
        <f t="shared" si="1"/>
        <v>0</v>
      </c>
      <c r="Q34" s="151">
        <v>8</v>
      </c>
      <c r="R34" s="152">
        <v>0</v>
      </c>
      <c r="S34" s="87">
        <f t="shared" si="2"/>
        <v>0</v>
      </c>
    </row>
    <row r="35" spans="1:19" ht="15.75" customHeight="1" thickBot="1">
      <c r="A35" s="89"/>
      <c r="B35" s="90">
        <v>1000</v>
      </c>
      <c r="C35" s="240" t="s">
        <v>9</v>
      </c>
      <c r="D35" s="240"/>
      <c r="E35" s="72"/>
      <c r="F35" s="91">
        <f>COUNTA(F7:F34)</f>
        <v>28</v>
      </c>
      <c r="G35" s="160"/>
      <c r="H35" s="161">
        <f>SUM(H7:H34)</f>
        <v>2</v>
      </c>
      <c r="I35" s="162">
        <f>COUNTA(I7:I34)</f>
        <v>28</v>
      </c>
      <c r="J35" s="154">
        <f>SUM(J7:J34)</f>
        <v>13</v>
      </c>
      <c r="K35" s="154">
        <f>SUM(K7:K34)</f>
        <v>0</v>
      </c>
      <c r="L35" s="93">
        <f>IF(J35=""," ",ROUND(K35/J35*100,1))</f>
        <v>0</v>
      </c>
      <c r="M35" s="156">
        <f>COUNTA(M7:M34)</f>
        <v>28</v>
      </c>
      <c r="N35" s="154">
        <f>SUM(N7:N34)</f>
        <v>5</v>
      </c>
      <c r="O35" s="154">
        <f>SUM(O7:O34)</f>
        <v>0</v>
      </c>
      <c r="P35" s="93">
        <f>IF(N35=""," ",ROUND(O35/N35*100,1))</f>
        <v>0</v>
      </c>
      <c r="Q35" s="153">
        <f>SUM(Q7:Q34)</f>
        <v>2218</v>
      </c>
      <c r="R35" s="154">
        <f>SUM(R7:R34)</f>
        <v>30</v>
      </c>
      <c r="S35" s="94">
        <f>IF(Q35=""," ",ROUND(R35/Q35*100,1))</f>
        <v>1.4</v>
      </c>
    </row>
    <row r="36" ht="19.5" customHeight="1"/>
  </sheetData>
  <mergeCells count="22">
    <mergeCell ref="C35:D35"/>
    <mergeCell ref="H5:H6"/>
    <mergeCell ref="E5:E6"/>
    <mergeCell ref="F5:F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A4:A6"/>
    <mergeCell ref="B4:B6"/>
    <mergeCell ref="C4:C6"/>
    <mergeCell ref="D4:D6"/>
    <mergeCell ref="Q5:Q6"/>
    <mergeCell ref="M5:M6"/>
    <mergeCell ref="O5:O6"/>
    <mergeCell ref="P5:P6"/>
  </mergeCells>
  <printOptions/>
  <pageMargins left="0.5905511811023623" right="0.5511811023622047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&amp;R（山梨県）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tabSelected="1" workbookViewId="0" topLeftCell="A1">
      <pane xSplit="4" ySplit="9" topLeftCell="E25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4.25390625" style="2" customWidth="1"/>
    <col min="5" max="5" width="5.125" style="2" customWidth="1"/>
    <col min="6" max="6" width="12.125" style="2" customWidth="1"/>
    <col min="7" max="27" width="5.375" style="2" customWidth="1"/>
    <col min="28" max="16384" width="9.00390625" style="2" customWidth="1"/>
  </cols>
  <sheetData>
    <row r="1" ht="12">
      <c r="A1" s="2" t="s">
        <v>45</v>
      </c>
    </row>
    <row r="2" spans="1:2" ht="22.5" customHeight="1">
      <c r="A2" s="4" t="s">
        <v>20</v>
      </c>
      <c r="B2" s="3"/>
    </row>
    <row r="3" spans="1:2" ht="15" thickBot="1">
      <c r="A3" s="4"/>
      <c r="B3" s="15" t="s">
        <v>26</v>
      </c>
    </row>
    <row r="4" spans="1:27" s="13" customFormat="1" ht="19.5" customHeight="1" thickBot="1">
      <c r="A4" s="12"/>
      <c r="B4" s="121">
        <v>1</v>
      </c>
      <c r="C4" s="311">
        <v>39539</v>
      </c>
      <c r="D4" s="312"/>
      <c r="E4" s="122">
        <v>2</v>
      </c>
      <c r="F4" s="313">
        <v>39569</v>
      </c>
      <c r="G4" s="312"/>
      <c r="H4" s="314"/>
      <c r="I4" s="123">
        <v>3</v>
      </c>
      <c r="J4" s="311" t="s">
        <v>25</v>
      </c>
      <c r="K4" s="312"/>
      <c r="L4" s="312"/>
      <c r="M4" s="314"/>
      <c r="AA4" s="14"/>
    </row>
    <row r="5" spans="1:27" ht="9.75" customHeight="1" thickBot="1">
      <c r="A5"/>
      <c r="B5" s="6"/>
      <c r="C5" s="6"/>
      <c r="D5" s="6"/>
      <c r="E5" s="6"/>
      <c r="F5" s="6"/>
      <c r="G5" s="6"/>
      <c r="H5" s="6"/>
      <c r="I5" s="7"/>
      <c r="J5" s="8"/>
      <c r="K5" s="8"/>
      <c r="L5" s="6"/>
      <c r="M5" s="6"/>
      <c r="N5" s="6"/>
      <c r="O5" s="6"/>
      <c r="P5" s="6"/>
      <c r="Q5" s="6"/>
      <c r="R5" s="6"/>
      <c r="S5" s="7"/>
      <c r="T5" s="8"/>
      <c r="U5" s="8"/>
      <c r="V5" s="6"/>
      <c r="W5" s="6"/>
      <c r="X5" s="8"/>
      <c r="Y5" s="8"/>
      <c r="Z5" s="8"/>
      <c r="AA5"/>
    </row>
    <row r="6" spans="1:27" ht="13.5" customHeight="1" thickBot="1">
      <c r="A6"/>
      <c r="B6" s="6"/>
      <c r="C6" s="6"/>
      <c r="D6" s="6"/>
      <c r="E6" s="286" t="s">
        <v>197</v>
      </c>
      <c r="F6" s="287"/>
      <c r="G6" s="10">
        <v>1</v>
      </c>
      <c r="H6" s="9"/>
      <c r="I6" s="9"/>
      <c r="J6" s="9"/>
      <c r="K6" s="9"/>
      <c r="L6" s="286" t="s">
        <v>23</v>
      </c>
      <c r="M6" s="330"/>
      <c r="N6" s="287"/>
      <c r="O6" s="10">
        <v>1</v>
      </c>
      <c r="P6" s="6"/>
      <c r="Q6" s="286" t="s">
        <v>23</v>
      </c>
      <c r="R6" s="330"/>
      <c r="S6" s="287"/>
      <c r="T6" s="10">
        <v>1</v>
      </c>
      <c r="U6" s="8"/>
      <c r="V6" s="286" t="s">
        <v>23</v>
      </c>
      <c r="W6" s="330"/>
      <c r="X6" s="287"/>
      <c r="Y6" s="10">
        <v>1</v>
      </c>
      <c r="Z6" s="8"/>
      <c r="AA6"/>
    </row>
    <row r="7" spans="1:27" ht="27" customHeight="1">
      <c r="A7" s="256" t="s">
        <v>34</v>
      </c>
      <c r="B7" s="226" t="s">
        <v>229</v>
      </c>
      <c r="C7" s="309" t="s">
        <v>35</v>
      </c>
      <c r="D7" s="263" t="s">
        <v>21</v>
      </c>
      <c r="E7" s="290" t="s">
        <v>198</v>
      </c>
      <c r="F7" s="291"/>
      <c r="G7" s="291"/>
      <c r="H7" s="291"/>
      <c r="I7" s="291"/>
      <c r="J7" s="291"/>
      <c r="K7" s="292"/>
      <c r="L7" s="290" t="s">
        <v>5</v>
      </c>
      <c r="M7" s="291"/>
      <c r="N7" s="291"/>
      <c r="O7" s="291"/>
      <c r="P7" s="292"/>
      <c r="Q7" s="290" t="s">
        <v>2</v>
      </c>
      <c r="R7" s="291"/>
      <c r="S7" s="291"/>
      <c r="T7" s="291"/>
      <c r="U7" s="292"/>
      <c r="V7" s="293" t="s">
        <v>44</v>
      </c>
      <c r="W7" s="294"/>
      <c r="X7" s="294"/>
      <c r="Y7" s="294"/>
      <c r="Z7" s="294"/>
      <c r="AA7" s="295"/>
    </row>
    <row r="8" spans="1:27" ht="18" customHeight="1">
      <c r="A8" s="257"/>
      <c r="B8" s="258"/>
      <c r="C8" s="310"/>
      <c r="D8" s="264"/>
      <c r="E8" s="315" t="s">
        <v>199</v>
      </c>
      <c r="F8" s="317" t="s">
        <v>200</v>
      </c>
      <c r="G8" s="305" t="s">
        <v>1</v>
      </c>
      <c r="H8" s="124"/>
      <c r="I8" s="307" t="s">
        <v>0</v>
      </c>
      <c r="J8" s="124"/>
      <c r="K8" s="299" t="s">
        <v>235</v>
      </c>
      <c r="L8" s="305" t="s">
        <v>1</v>
      </c>
      <c r="M8" s="124"/>
      <c r="N8" s="307" t="s">
        <v>0</v>
      </c>
      <c r="O8" s="124"/>
      <c r="P8" s="299" t="s">
        <v>235</v>
      </c>
      <c r="Q8" s="305" t="s">
        <v>1</v>
      </c>
      <c r="R8" s="124"/>
      <c r="S8" s="307" t="s">
        <v>0</v>
      </c>
      <c r="T8" s="124"/>
      <c r="U8" s="299" t="s">
        <v>235</v>
      </c>
      <c r="V8" s="303" t="s">
        <v>15</v>
      </c>
      <c r="W8" s="124"/>
      <c r="X8" s="301" t="s">
        <v>235</v>
      </c>
      <c r="Y8" s="296" t="s">
        <v>16</v>
      </c>
      <c r="Z8" s="297"/>
      <c r="AA8" s="298"/>
    </row>
    <row r="9" spans="1:27" ht="60" customHeight="1">
      <c r="A9" s="257"/>
      <c r="B9" s="259"/>
      <c r="C9" s="310"/>
      <c r="D9" s="264"/>
      <c r="E9" s="316"/>
      <c r="F9" s="318"/>
      <c r="G9" s="306"/>
      <c r="H9" s="125" t="s">
        <v>201</v>
      </c>
      <c r="I9" s="308"/>
      <c r="J9" s="125" t="s">
        <v>202</v>
      </c>
      <c r="K9" s="300"/>
      <c r="L9" s="306"/>
      <c r="M9" s="125" t="s">
        <v>201</v>
      </c>
      <c r="N9" s="308"/>
      <c r="O9" s="332" t="s">
        <v>202</v>
      </c>
      <c r="P9" s="300"/>
      <c r="Q9" s="306"/>
      <c r="R9" s="125" t="s">
        <v>201</v>
      </c>
      <c r="S9" s="308"/>
      <c r="T9" s="125" t="s">
        <v>202</v>
      </c>
      <c r="U9" s="300"/>
      <c r="V9" s="304"/>
      <c r="W9" s="125" t="s">
        <v>203</v>
      </c>
      <c r="X9" s="302"/>
      <c r="Y9" s="163" t="s">
        <v>240</v>
      </c>
      <c r="Z9" s="125" t="s">
        <v>203</v>
      </c>
      <c r="AA9" s="126" t="s">
        <v>235</v>
      </c>
    </row>
    <row r="10" spans="1:27" ht="15" customHeight="1">
      <c r="A10" s="83">
        <v>19</v>
      </c>
      <c r="B10" s="95">
        <v>201</v>
      </c>
      <c r="C10" s="112" t="s">
        <v>52</v>
      </c>
      <c r="D10" s="113" t="s">
        <v>54</v>
      </c>
      <c r="E10" s="129">
        <v>30</v>
      </c>
      <c r="F10" s="71" t="s">
        <v>177</v>
      </c>
      <c r="G10" s="155">
        <v>80</v>
      </c>
      <c r="H10" s="155">
        <v>47</v>
      </c>
      <c r="I10" s="155">
        <v>971</v>
      </c>
      <c r="J10" s="155">
        <v>213</v>
      </c>
      <c r="K10" s="87">
        <f>IF(G10=""," ",ROUND(J10/I10*100,1))</f>
        <v>21.9</v>
      </c>
      <c r="L10" s="169">
        <v>27</v>
      </c>
      <c r="M10" s="155">
        <v>18</v>
      </c>
      <c r="N10" s="155">
        <v>508</v>
      </c>
      <c r="O10" s="155">
        <v>87</v>
      </c>
      <c r="P10" s="87">
        <f>IF(L10=""," ",ROUND(O10/N10*100,1))</f>
        <v>17.1</v>
      </c>
      <c r="Q10" s="169">
        <v>6</v>
      </c>
      <c r="R10" s="155">
        <v>3</v>
      </c>
      <c r="S10" s="155">
        <v>60</v>
      </c>
      <c r="T10" s="155">
        <v>4</v>
      </c>
      <c r="U10" s="87">
        <f>IF(Q10=""," ",ROUND(T10/S10*100,1))</f>
        <v>6.7</v>
      </c>
      <c r="V10" s="159">
        <v>180</v>
      </c>
      <c r="W10" s="155">
        <v>8</v>
      </c>
      <c r="X10" s="97">
        <f>IF(V10=""," ",ROUND(W10/V10*100,1))</f>
        <v>4.4</v>
      </c>
      <c r="Y10" s="155">
        <v>94</v>
      </c>
      <c r="Z10" s="155">
        <v>2</v>
      </c>
      <c r="AA10" s="98">
        <f>IF(Y10=""," ",ROUND(Z10/Y10*100,1))</f>
        <v>2.1</v>
      </c>
    </row>
    <row r="11" spans="1:27" ht="15" customHeight="1">
      <c r="A11" s="83">
        <v>19</v>
      </c>
      <c r="B11" s="95">
        <v>202</v>
      </c>
      <c r="C11" s="112" t="s">
        <v>52</v>
      </c>
      <c r="D11" s="113" t="s">
        <v>61</v>
      </c>
      <c r="E11" s="129" t="s">
        <v>59</v>
      </c>
      <c r="F11" s="71" t="s">
        <v>59</v>
      </c>
      <c r="G11" s="155" t="s">
        <v>59</v>
      </c>
      <c r="H11" s="155" t="s">
        <v>59</v>
      </c>
      <c r="I11" s="155" t="s">
        <v>59</v>
      </c>
      <c r="J11" s="155" t="s">
        <v>59</v>
      </c>
      <c r="K11" s="87" t="str">
        <f aca="true" t="shared" si="0" ref="K11:K37">IF(G11=""," ",ROUND(J11/I11*100,1))</f>
        <v> </v>
      </c>
      <c r="L11" s="169">
        <v>15</v>
      </c>
      <c r="M11" s="155">
        <v>10</v>
      </c>
      <c r="N11" s="155">
        <v>166</v>
      </c>
      <c r="O11" s="155">
        <v>32</v>
      </c>
      <c r="P11" s="87">
        <f aca="true" t="shared" si="1" ref="P11:P37">IF(L11=""," ",ROUND(O11/N11*100,1))</f>
        <v>19.3</v>
      </c>
      <c r="Q11" s="169">
        <v>6</v>
      </c>
      <c r="R11" s="155">
        <v>2</v>
      </c>
      <c r="S11" s="155">
        <v>48</v>
      </c>
      <c r="T11" s="155">
        <v>3</v>
      </c>
      <c r="U11" s="87">
        <f aca="true" t="shared" si="2" ref="U11:U37">IF(Q11=""," ",ROUND(T11/S11*100,1))</f>
        <v>6.3</v>
      </c>
      <c r="V11" s="159">
        <v>92</v>
      </c>
      <c r="W11" s="155">
        <v>7</v>
      </c>
      <c r="X11" s="97">
        <f aca="true" t="shared" si="3" ref="X11:X37">IF(V11=""," ",ROUND(W11/V11*100,1))</f>
        <v>7.6</v>
      </c>
      <c r="Y11" s="155">
        <v>55</v>
      </c>
      <c r="Z11" s="155">
        <v>3</v>
      </c>
      <c r="AA11" s="98">
        <f aca="true" t="shared" si="4" ref="AA11:AA37">IF(Y11=""," ",ROUND(Z11/Y11*100,1))</f>
        <v>5.5</v>
      </c>
    </row>
    <row r="12" spans="1:27" ht="15" customHeight="1">
      <c r="A12" s="83">
        <v>19</v>
      </c>
      <c r="B12" s="95">
        <v>204</v>
      </c>
      <c r="C12" s="112" t="s">
        <v>52</v>
      </c>
      <c r="D12" s="113" t="s">
        <v>66</v>
      </c>
      <c r="E12" s="129">
        <v>40</v>
      </c>
      <c r="F12" s="71" t="s">
        <v>178</v>
      </c>
      <c r="G12" s="155">
        <v>21</v>
      </c>
      <c r="H12" s="155">
        <v>17</v>
      </c>
      <c r="I12" s="155">
        <v>280</v>
      </c>
      <c r="J12" s="155">
        <v>64</v>
      </c>
      <c r="K12" s="87">
        <f t="shared" si="0"/>
        <v>22.9</v>
      </c>
      <c r="L12" s="169">
        <v>21</v>
      </c>
      <c r="M12" s="155">
        <v>17</v>
      </c>
      <c r="N12" s="155">
        <v>280</v>
      </c>
      <c r="O12" s="155">
        <v>64</v>
      </c>
      <c r="P12" s="87">
        <f t="shared" si="1"/>
        <v>22.9</v>
      </c>
      <c r="Q12" s="169">
        <v>6</v>
      </c>
      <c r="R12" s="155">
        <v>1</v>
      </c>
      <c r="S12" s="155">
        <v>37</v>
      </c>
      <c r="T12" s="155">
        <v>1</v>
      </c>
      <c r="U12" s="87">
        <f t="shared" si="2"/>
        <v>2.7</v>
      </c>
      <c r="V12" s="159">
        <v>32</v>
      </c>
      <c r="W12" s="155">
        <v>1</v>
      </c>
      <c r="X12" s="97">
        <f t="shared" si="3"/>
        <v>3.1</v>
      </c>
      <c r="Y12" s="155">
        <v>22</v>
      </c>
      <c r="Z12" s="155">
        <v>0</v>
      </c>
      <c r="AA12" s="98">
        <f t="shared" si="4"/>
        <v>0</v>
      </c>
    </row>
    <row r="13" spans="1:27" ht="15" customHeight="1">
      <c r="A13" s="83">
        <v>19</v>
      </c>
      <c r="B13" s="95">
        <v>205</v>
      </c>
      <c r="C13" s="112" t="s">
        <v>52</v>
      </c>
      <c r="D13" s="113" t="s">
        <v>70</v>
      </c>
      <c r="E13" s="129">
        <v>30</v>
      </c>
      <c r="F13" s="71" t="s">
        <v>179</v>
      </c>
      <c r="G13" s="155">
        <v>20</v>
      </c>
      <c r="H13" s="155">
        <v>16</v>
      </c>
      <c r="I13" s="155">
        <v>346</v>
      </c>
      <c r="J13" s="155">
        <v>65</v>
      </c>
      <c r="K13" s="87">
        <f t="shared" si="0"/>
        <v>18.8</v>
      </c>
      <c r="L13" s="169">
        <v>20</v>
      </c>
      <c r="M13" s="155">
        <v>16</v>
      </c>
      <c r="N13" s="155">
        <v>346</v>
      </c>
      <c r="O13" s="155">
        <v>65</v>
      </c>
      <c r="P13" s="87">
        <f t="shared" si="1"/>
        <v>18.8</v>
      </c>
      <c r="Q13" s="169">
        <v>6</v>
      </c>
      <c r="R13" s="155">
        <v>1</v>
      </c>
      <c r="S13" s="155">
        <v>54</v>
      </c>
      <c r="T13" s="155">
        <v>2</v>
      </c>
      <c r="U13" s="87">
        <f t="shared" si="2"/>
        <v>3.7</v>
      </c>
      <c r="V13" s="159">
        <v>64</v>
      </c>
      <c r="W13" s="155">
        <v>6</v>
      </c>
      <c r="X13" s="97">
        <f t="shared" si="3"/>
        <v>9.4</v>
      </c>
      <c r="Y13" s="155">
        <v>55</v>
      </c>
      <c r="Z13" s="155">
        <v>4</v>
      </c>
      <c r="AA13" s="98">
        <f t="shared" si="4"/>
        <v>7.3</v>
      </c>
    </row>
    <row r="14" spans="1:27" ht="15" customHeight="1">
      <c r="A14" s="83">
        <v>19</v>
      </c>
      <c r="B14" s="95">
        <v>206</v>
      </c>
      <c r="C14" s="112" t="s">
        <v>52</v>
      </c>
      <c r="D14" s="113" t="s">
        <v>75</v>
      </c>
      <c r="E14" s="129">
        <v>21</v>
      </c>
      <c r="F14" s="71" t="s">
        <v>221</v>
      </c>
      <c r="G14" s="155">
        <v>6</v>
      </c>
      <c r="H14" s="155">
        <v>0</v>
      </c>
      <c r="I14" s="155">
        <v>35</v>
      </c>
      <c r="J14" s="155">
        <v>2</v>
      </c>
      <c r="K14" s="87">
        <f t="shared" si="0"/>
        <v>5.7</v>
      </c>
      <c r="L14" s="169">
        <v>19</v>
      </c>
      <c r="M14" s="155">
        <v>12</v>
      </c>
      <c r="N14" s="155">
        <v>336</v>
      </c>
      <c r="O14" s="155">
        <v>43</v>
      </c>
      <c r="P14" s="87">
        <f t="shared" si="1"/>
        <v>12.8</v>
      </c>
      <c r="Q14" s="169">
        <v>6</v>
      </c>
      <c r="R14" s="155">
        <v>2</v>
      </c>
      <c r="S14" s="155">
        <v>35</v>
      </c>
      <c r="T14" s="155">
        <v>2</v>
      </c>
      <c r="U14" s="87">
        <f t="shared" si="2"/>
        <v>5.7</v>
      </c>
      <c r="V14" s="159">
        <v>54</v>
      </c>
      <c r="W14" s="155">
        <v>6</v>
      </c>
      <c r="X14" s="97">
        <f t="shared" si="3"/>
        <v>11.1</v>
      </c>
      <c r="Y14" s="155">
        <v>35</v>
      </c>
      <c r="Z14" s="155">
        <v>1</v>
      </c>
      <c r="AA14" s="98">
        <f t="shared" si="4"/>
        <v>2.9</v>
      </c>
    </row>
    <row r="15" spans="1:27" ht="15" customHeight="1">
      <c r="A15" s="83">
        <v>19</v>
      </c>
      <c r="B15" s="95">
        <v>207</v>
      </c>
      <c r="C15" s="112" t="s">
        <v>52</v>
      </c>
      <c r="D15" s="113" t="s">
        <v>80</v>
      </c>
      <c r="E15" s="129" t="s">
        <v>59</v>
      </c>
      <c r="F15" s="71" t="s">
        <v>59</v>
      </c>
      <c r="G15" s="155" t="s">
        <v>59</v>
      </c>
      <c r="H15" s="155" t="s">
        <v>59</v>
      </c>
      <c r="I15" s="155" t="s">
        <v>59</v>
      </c>
      <c r="J15" s="155" t="s">
        <v>59</v>
      </c>
      <c r="K15" s="87" t="str">
        <f t="shared" si="0"/>
        <v> </v>
      </c>
      <c r="L15" s="169">
        <v>25</v>
      </c>
      <c r="M15" s="155">
        <v>18</v>
      </c>
      <c r="N15" s="155">
        <v>639</v>
      </c>
      <c r="O15" s="155">
        <v>150</v>
      </c>
      <c r="P15" s="87">
        <f t="shared" si="1"/>
        <v>23.5</v>
      </c>
      <c r="Q15" s="169">
        <v>6</v>
      </c>
      <c r="R15" s="155">
        <v>1</v>
      </c>
      <c r="S15" s="155">
        <v>46</v>
      </c>
      <c r="T15" s="155">
        <v>2</v>
      </c>
      <c r="U15" s="87">
        <f t="shared" si="2"/>
        <v>4.3</v>
      </c>
      <c r="V15" s="159">
        <v>51</v>
      </c>
      <c r="W15" s="155">
        <v>5</v>
      </c>
      <c r="X15" s="97">
        <f t="shared" si="3"/>
        <v>9.8</v>
      </c>
      <c r="Y15" s="155">
        <v>36</v>
      </c>
      <c r="Z15" s="155">
        <v>2</v>
      </c>
      <c r="AA15" s="98">
        <f t="shared" si="4"/>
        <v>5.6</v>
      </c>
    </row>
    <row r="16" spans="1:27" ht="15" customHeight="1">
      <c r="A16" s="83">
        <v>19</v>
      </c>
      <c r="B16" s="95">
        <v>208</v>
      </c>
      <c r="C16" s="112" t="s">
        <v>52</v>
      </c>
      <c r="D16" s="113" t="s">
        <v>86</v>
      </c>
      <c r="E16" s="129">
        <v>40</v>
      </c>
      <c r="F16" s="71" t="s">
        <v>180</v>
      </c>
      <c r="G16" s="155">
        <v>53</v>
      </c>
      <c r="H16" s="155">
        <v>43</v>
      </c>
      <c r="I16" s="155">
        <v>871</v>
      </c>
      <c r="J16" s="155">
        <v>175</v>
      </c>
      <c r="K16" s="87">
        <f t="shared" si="0"/>
        <v>20.1</v>
      </c>
      <c r="L16" s="169">
        <v>31</v>
      </c>
      <c r="M16" s="155">
        <v>28</v>
      </c>
      <c r="N16" s="155">
        <v>493</v>
      </c>
      <c r="O16" s="155">
        <v>86</v>
      </c>
      <c r="P16" s="87">
        <f t="shared" si="1"/>
        <v>17.4</v>
      </c>
      <c r="Q16" s="169">
        <v>6</v>
      </c>
      <c r="R16" s="155">
        <v>3</v>
      </c>
      <c r="S16" s="155">
        <v>55</v>
      </c>
      <c r="T16" s="155">
        <v>5</v>
      </c>
      <c r="U16" s="87">
        <f t="shared" si="2"/>
        <v>9.1</v>
      </c>
      <c r="V16" s="159">
        <v>120</v>
      </c>
      <c r="W16" s="155">
        <v>22</v>
      </c>
      <c r="X16" s="97">
        <f t="shared" si="3"/>
        <v>18.3</v>
      </c>
      <c r="Y16" s="155">
        <v>120</v>
      </c>
      <c r="Z16" s="155">
        <v>22</v>
      </c>
      <c r="AA16" s="98">
        <f t="shared" si="4"/>
        <v>18.3</v>
      </c>
    </row>
    <row r="17" spans="1:27" ht="15" customHeight="1">
      <c r="A17" s="83">
        <v>19</v>
      </c>
      <c r="B17" s="95">
        <v>209</v>
      </c>
      <c r="C17" s="112" t="s">
        <v>52</v>
      </c>
      <c r="D17" s="113" t="s">
        <v>92</v>
      </c>
      <c r="E17" s="129" t="s">
        <v>59</v>
      </c>
      <c r="F17" s="71" t="s">
        <v>59</v>
      </c>
      <c r="G17" s="155" t="s">
        <v>59</v>
      </c>
      <c r="H17" s="155" t="s">
        <v>59</v>
      </c>
      <c r="I17" s="155" t="s">
        <v>59</v>
      </c>
      <c r="J17" s="155" t="s">
        <v>59</v>
      </c>
      <c r="K17" s="87" t="str">
        <f t="shared" si="0"/>
        <v> </v>
      </c>
      <c r="L17" s="169">
        <v>21</v>
      </c>
      <c r="M17" s="155">
        <v>17</v>
      </c>
      <c r="N17" s="155">
        <v>662</v>
      </c>
      <c r="O17" s="155">
        <v>153</v>
      </c>
      <c r="P17" s="87">
        <f t="shared" si="1"/>
        <v>23.1</v>
      </c>
      <c r="Q17" s="169">
        <v>6</v>
      </c>
      <c r="R17" s="155">
        <v>3</v>
      </c>
      <c r="S17" s="155">
        <v>67</v>
      </c>
      <c r="T17" s="155">
        <v>3</v>
      </c>
      <c r="U17" s="87">
        <f t="shared" si="2"/>
        <v>4.5</v>
      </c>
      <c r="V17" s="159">
        <v>129</v>
      </c>
      <c r="W17" s="155">
        <v>35</v>
      </c>
      <c r="X17" s="97">
        <f t="shared" si="3"/>
        <v>27.1</v>
      </c>
      <c r="Y17" s="155">
        <v>96</v>
      </c>
      <c r="Z17" s="155">
        <v>20</v>
      </c>
      <c r="AA17" s="98">
        <f t="shared" si="4"/>
        <v>20.8</v>
      </c>
    </row>
    <row r="18" spans="1:27" ht="15" customHeight="1">
      <c r="A18" s="83">
        <v>19</v>
      </c>
      <c r="B18" s="95">
        <v>210</v>
      </c>
      <c r="C18" s="112" t="s">
        <v>52</v>
      </c>
      <c r="D18" s="113" t="s">
        <v>97</v>
      </c>
      <c r="E18" s="129">
        <v>30</v>
      </c>
      <c r="F18" s="71" t="s">
        <v>181</v>
      </c>
      <c r="G18" s="155">
        <v>55</v>
      </c>
      <c r="H18" s="155">
        <v>42</v>
      </c>
      <c r="I18" s="155">
        <v>1658</v>
      </c>
      <c r="J18" s="155">
        <v>314</v>
      </c>
      <c r="K18" s="87">
        <f t="shared" si="0"/>
        <v>18.9</v>
      </c>
      <c r="L18" s="169">
        <v>23</v>
      </c>
      <c r="M18" s="155">
        <v>16</v>
      </c>
      <c r="N18" s="155">
        <v>222</v>
      </c>
      <c r="O18" s="155">
        <v>54</v>
      </c>
      <c r="P18" s="87">
        <f t="shared" si="1"/>
        <v>24.3</v>
      </c>
      <c r="Q18" s="169">
        <v>6</v>
      </c>
      <c r="R18" s="155">
        <v>4</v>
      </c>
      <c r="S18" s="155">
        <v>43</v>
      </c>
      <c r="T18" s="155">
        <v>6</v>
      </c>
      <c r="U18" s="87">
        <f t="shared" si="2"/>
        <v>14</v>
      </c>
      <c r="V18" s="159">
        <v>57</v>
      </c>
      <c r="W18" s="155">
        <v>14</v>
      </c>
      <c r="X18" s="97">
        <f t="shared" si="3"/>
        <v>24.6</v>
      </c>
      <c r="Y18" s="155">
        <v>45</v>
      </c>
      <c r="Z18" s="155">
        <v>3</v>
      </c>
      <c r="AA18" s="98">
        <f t="shared" si="4"/>
        <v>6.7</v>
      </c>
    </row>
    <row r="19" spans="1:27" ht="15" customHeight="1">
      <c r="A19" s="83">
        <v>19</v>
      </c>
      <c r="B19" s="95">
        <v>211</v>
      </c>
      <c r="C19" s="112" t="s">
        <v>52</v>
      </c>
      <c r="D19" s="113" t="s">
        <v>100</v>
      </c>
      <c r="E19" s="129">
        <v>22</v>
      </c>
      <c r="F19" s="71" t="s">
        <v>182</v>
      </c>
      <c r="G19" s="155">
        <v>0</v>
      </c>
      <c r="H19" s="155">
        <v>0</v>
      </c>
      <c r="I19" s="155">
        <v>0</v>
      </c>
      <c r="J19" s="155">
        <v>0</v>
      </c>
      <c r="K19" s="87">
        <v>0</v>
      </c>
      <c r="L19" s="169">
        <v>29</v>
      </c>
      <c r="M19" s="155">
        <v>21</v>
      </c>
      <c r="N19" s="155">
        <v>503</v>
      </c>
      <c r="O19" s="155">
        <v>98</v>
      </c>
      <c r="P19" s="87">
        <f t="shared" si="1"/>
        <v>19.5</v>
      </c>
      <c r="Q19" s="169">
        <v>6</v>
      </c>
      <c r="R19" s="155">
        <v>2</v>
      </c>
      <c r="S19" s="155">
        <v>57</v>
      </c>
      <c r="T19" s="155">
        <v>5</v>
      </c>
      <c r="U19" s="87">
        <f t="shared" si="2"/>
        <v>8.8</v>
      </c>
      <c r="V19" s="159">
        <v>76</v>
      </c>
      <c r="W19" s="155">
        <v>4</v>
      </c>
      <c r="X19" s="97">
        <f t="shared" si="3"/>
        <v>5.3</v>
      </c>
      <c r="Y19" s="155">
        <v>70</v>
      </c>
      <c r="Z19" s="155">
        <v>4</v>
      </c>
      <c r="AA19" s="98">
        <f t="shared" si="4"/>
        <v>5.7</v>
      </c>
    </row>
    <row r="20" spans="1:27" ht="15" customHeight="1">
      <c r="A20" s="83">
        <v>19</v>
      </c>
      <c r="B20" s="95">
        <v>212</v>
      </c>
      <c r="C20" s="112" t="s">
        <v>52</v>
      </c>
      <c r="D20" s="113" t="s">
        <v>103</v>
      </c>
      <c r="E20" s="129" t="s">
        <v>59</v>
      </c>
      <c r="F20" s="71" t="s">
        <v>59</v>
      </c>
      <c r="G20" s="155" t="s">
        <v>59</v>
      </c>
      <c r="H20" s="155" t="s">
        <v>59</v>
      </c>
      <c r="I20" s="155" t="s">
        <v>59</v>
      </c>
      <c r="J20" s="155" t="s">
        <v>59</v>
      </c>
      <c r="K20" s="87" t="str">
        <f t="shared" si="0"/>
        <v> </v>
      </c>
      <c r="L20" s="169">
        <v>11</v>
      </c>
      <c r="M20" s="155">
        <v>9</v>
      </c>
      <c r="N20" s="155">
        <v>306</v>
      </c>
      <c r="O20" s="155">
        <v>52</v>
      </c>
      <c r="P20" s="87">
        <f t="shared" si="1"/>
        <v>17</v>
      </c>
      <c r="Q20" s="169">
        <v>6</v>
      </c>
      <c r="R20" s="155">
        <v>2</v>
      </c>
      <c r="S20" s="155">
        <v>44</v>
      </c>
      <c r="T20" s="155">
        <v>3</v>
      </c>
      <c r="U20" s="87">
        <f t="shared" si="2"/>
        <v>6.8</v>
      </c>
      <c r="V20" s="159">
        <v>34</v>
      </c>
      <c r="W20" s="155">
        <v>6</v>
      </c>
      <c r="X20" s="97">
        <f t="shared" si="3"/>
        <v>17.6</v>
      </c>
      <c r="Y20" s="155">
        <v>22</v>
      </c>
      <c r="Z20" s="155">
        <v>0</v>
      </c>
      <c r="AA20" s="98">
        <f t="shared" si="4"/>
        <v>0</v>
      </c>
    </row>
    <row r="21" spans="1:27" ht="15" customHeight="1">
      <c r="A21" s="83">
        <v>19</v>
      </c>
      <c r="B21" s="95">
        <v>213</v>
      </c>
      <c r="C21" s="112" t="s">
        <v>52</v>
      </c>
      <c r="D21" s="113" t="s">
        <v>106</v>
      </c>
      <c r="E21" s="129" t="s">
        <v>59</v>
      </c>
      <c r="F21" s="71" t="s">
        <v>59</v>
      </c>
      <c r="G21" s="155" t="s">
        <v>59</v>
      </c>
      <c r="H21" s="155" t="s">
        <v>59</v>
      </c>
      <c r="I21" s="155" t="s">
        <v>59</v>
      </c>
      <c r="J21" s="155" t="s">
        <v>59</v>
      </c>
      <c r="K21" s="87" t="str">
        <f t="shared" si="0"/>
        <v> </v>
      </c>
      <c r="L21" s="169">
        <v>12</v>
      </c>
      <c r="M21" s="155">
        <v>9</v>
      </c>
      <c r="N21" s="155">
        <v>178</v>
      </c>
      <c r="O21" s="155">
        <v>47</v>
      </c>
      <c r="P21" s="87">
        <f t="shared" si="1"/>
        <v>26.4</v>
      </c>
      <c r="Q21" s="169">
        <v>6</v>
      </c>
      <c r="R21" s="155">
        <v>1</v>
      </c>
      <c r="S21" s="155">
        <v>54</v>
      </c>
      <c r="T21" s="155">
        <v>1</v>
      </c>
      <c r="U21" s="87">
        <f t="shared" si="2"/>
        <v>1.9</v>
      </c>
      <c r="V21" s="159">
        <v>98</v>
      </c>
      <c r="W21" s="155">
        <v>10</v>
      </c>
      <c r="X21" s="97">
        <f t="shared" si="3"/>
        <v>10.2</v>
      </c>
      <c r="Y21" s="155">
        <v>97</v>
      </c>
      <c r="Z21" s="155">
        <v>10</v>
      </c>
      <c r="AA21" s="98">
        <f t="shared" si="4"/>
        <v>10.3</v>
      </c>
    </row>
    <row r="22" spans="1:27" ht="15" customHeight="1">
      <c r="A22" s="83">
        <v>19</v>
      </c>
      <c r="B22" s="95">
        <v>214</v>
      </c>
      <c r="C22" s="112" t="s">
        <v>52</v>
      </c>
      <c r="D22" s="113" t="s">
        <v>109</v>
      </c>
      <c r="E22" s="129" t="s">
        <v>59</v>
      </c>
      <c r="F22" s="71" t="s">
        <v>59</v>
      </c>
      <c r="G22" s="155" t="s">
        <v>59</v>
      </c>
      <c r="H22" s="155" t="s">
        <v>59</v>
      </c>
      <c r="I22" s="155" t="s">
        <v>59</v>
      </c>
      <c r="J22" s="155" t="s">
        <v>59</v>
      </c>
      <c r="K22" s="87" t="str">
        <f t="shared" si="0"/>
        <v> </v>
      </c>
      <c r="L22" s="169">
        <v>17</v>
      </c>
      <c r="M22" s="155">
        <v>12</v>
      </c>
      <c r="N22" s="155">
        <v>234</v>
      </c>
      <c r="O22" s="155">
        <v>41</v>
      </c>
      <c r="P22" s="87">
        <f t="shared" si="1"/>
        <v>17.5</v>
      </c>
      <c r="Q22" s="169">
        <v>6</v>
      </c>
      <c r="R22" s="155">
        <v>2</v>
      </c>
      <c r="S22" s="155">
        <v>45</v>
      </c>
      <c r="T22" s="155">
        <v>2</v>
      </c>
      <c r="U22" s="87">
        <f t="shared" si="2"/>
        <v>4.4</v>
      </c>
      <c r="V22" s="159">
        <v>34</v>
      </c>
      <c r="W22" s="155">
        <v>1</v>
      </c>
      <c r="X22" s="97">
        <f t="shared" si="3"/>
        <v>2.9</v>
      </c>
      <c r="Y22" s="155">
        <v>33</v>
      </c>
      <c r="Z22" s="155">
        <v>0</v>
      </c>
      <c r="AA22" s="98">
        <f t="shared" si="4"/>
        <v>0</v>
      </c>
    </row>
    <row r="23" spans="1:27" ht="15" customHeight="1">
      <c r="A23" s="83">
        <v>19</v>
      </c>
      <c r="B23" s="95">
        <v>346</v>
      </c>
      <c r="C23" s="112" t="s">
        <v>52</v>
      </c>
      <c r="D23" s="113" t="s">
        <v>112</v>
      </c>
      <c r="E23" s="130">
        <v>17.5</v>
      </c>
      <c r="F23" s="71" t="s">
        <v>179</v>
      </c>
      <c r="G23" s="155">
        <v>27</v>
      </c>
      <c r="H23" s="155">
        <v>18</v>
      </c>
      <c r="I23" s="155">
        <v>322</v>
      </c>
      <c r="J23" s="155">
        <v>52</v>
      </c>
      <c r="K23" s="87">
        <f t="shared" si="0"/>
        <v>16.1</v>
      </c>
      <c r="L23" s="169">
        <v>21</v>
      </c>
      <c r="M23" s="155">
        <v>17</v>
      </c>
      <c r="N23" s="155">
        <v>280</v>
      </c>
      <c r="O23" s="155">
        <v>50</v>
      </c>
      <c r="P23" s="87">
        <f t="shared" si="1"/>
        <v>17.9</v>
      </c>
      <c r="Q23" s="169">
        <v>6</v>
      </c>
      <c r="R23" s="155">
        <v>1</v>
      </c>
      <c r="S23" s="155">
        <v>42</v>
      </c>
      <c r="T23" s="155">
        <v>2</v>
      </c>
      <c r="U23" s="87">
        <f t="shared" si="2"/>
        <v>4.8</v>
      </c>
      <c r="V23" s="159">
        <v>27</v>
      </c>
      <c r="W23" s="155">
        <v>3</v>
      </c>
      <c r="X23" s="97">
        <f t="shared" si="3"/>
        <v>11.1</v>
      </c>
      <c r="Y23" s="155">
        <v>19</v>
      </c>
      <c r="Z23" s="155">
        <v>2</v>
      </c>
      <c r="AA23" s="98">
        <f t="shared" si="4"/>
        <v>10.5</v>
      </c>
    </row>
    <row r="24" spans="1:27" ht="15" customHeight="1">
      <c r="A24" s="83">
        <v>19</v>
      </c>
      <c r="B24" s="95">
        <v>361</v>
      </c>
      <c r="C24" s="112" t="s">
        <v>52</v>
      </c>
      <c r="D24" s="113" t="s">
        <v>115</v>
      </c>
      <c r="E24" s="96" t="s">
        <v>59</v>
      </c>
      <c r="F24" s="71" t="s">
        <v>59</v>
      </c>
      <c r="G24" s="155" t="s">
        <v>59</v>
      </c>
      <c r="H24" s="155" t="s">
        <v>59</v>
      </c>
      <c r="I24" s="155" t="s">
        <v>59</v>
      </c>
      <c r="J24" s="155" t="s">
        <v>59</v>
      </c>
      <c r="K24" s="87" t="str">
        <f t="shared" si="0"/>
        <v> </v>
      </c>
      <c r="L24" s="169">
        <v>18</v>
      </c>
      <c r="M24" s="155">
        <v>11</v>
      </c>
      <c r="N24" s="155">
        <v>217</v>
      </c>
      <c r="O24" s="155">
        <v>27</v>
      </c>
      <c r="P24" s="87">
        <f t="shared" si="1"/>
        <v>12.4</v>
      </c>
      <c r="Q24" s="169">
        <v>6</v>
      </c>
      <c r="R24" s="155">
        <v>2</v>
      </c>
      <c r="S24" s="155">
        <v>29</v>
      </c>
      <c r="T24" s="155">
        <v>2</v>
      </c>
      <c r="U24" s="87">
        <f t="shared" si="2"/>
        <v>6.9</v>
      </c>
      <c r="V24" s="159">
        <v>17</v>
      </c>
      <c r="W24" s="155">
        <v>1</v>
      </c>
      <c r="X24" s="97">
        <f t="shared" si="3"/>
        <v>5.9</v>
      </c>
      <c r="Y24" s="155">
        <v>16</v>
      </c>
      <c r="Z24" s="155">
        <v>0</v>
      </c>
      <c r="AA24" s="98">
        <f t="shared" si="4"/>
        <v>0</v>
      </c>
    </row>
    <row r="25" spans="1:27" ht="15" customHeight="1">
      <c r="A25" s="83">
        <v>19</v>
      </c>
      <c r="B25" s="95">
        <v>362</v>
      </c>
      <c r="C25" s="112" t="s">
        <v>52</v>
      </c>
      <c r="D25" s="113" t="s">
        <v>121</v>
      </c>
      <c r="E25" s="96" t="s">
        <v>59</v>
      </c>
      <c r="F25" s="71" t="s">
        <v>59</v>
      </c>
      <c r="G25" s="155" t="s">
        <v>59</v>
      </c>
      <c r="H25" s="155" t="s">
        <v>59</v>
      </c>
      <c r="I25" s="155" t="s">
        <v>59</v>
      </c>
      <c r="J25" s="155" t="s">
        <v>59</v>
      </c>
      <c r="K25" s="87" t="str">
        <f t="shared" si="0"/>
        <v> </v>
      </c>
      <c r="L25" s="169">
        <v>14</v>
      </c>
      <c r="M25" s="155">
        <v>8</v>
      </c>
      <c r="N25" s="155">
        <v>134</v>
      </c>
      <c r="O25" s="155">
        <v>14</v>
      </c>
      <c r="P25" s="87">
        <f t="shared" si="1"/>
        <v>10.4</v>
      </c>
      <c r="Q25" s="169">
        <v>6</v>
      </c>
      <c r="R25" s="155">
        <v>5</v>
      </c>
      <c r="S25" s="155">
        <v>26</v>
      </c>
      <c r="T25" s="155">
        <v>6</v>
      </c>
      <c r="U25" s="87">
        <f t="shared" si="2"/>
        <v>23.1</v>
      </c>
      <c r="V25" s="159">
        <v>10</v>
      </c>
      <c r="W25" s="155">
        <v>1</v>
      </c>
      <c r="X25" s="97">
        <f t="shared" si="3"/>
        <v>10</v>
      </c>
      <c r="Y25" s="155">
        <v>10</v>
      </c>
      <c r="Z25" s="155">
        <v>1</v>
      </c>
      <c r="AA25" s="98">
        <f t="shared" si="4"/>
        <v>10</v>
      </c>
    </row>
    <row r="26" spans="1:27" ht="15" customHeight="1">
      <c r="A26" s="83">
        <v>19</v>
      </c>
      <c r="B26" s="95">
        <v>364</v>
      </c>
      <c r="C26" s="112" t="s">
        <v>52</v>
      </c>
      <c r="D26" s="113" t="s">
        <v>125</v>
      </c>
      <c r="E26" s="96" t="s">
        <v>59</v>
      </c>
      <c r="F26" s="71" t="s">
        <v>59</v>
      </c>
      <c r="G26" s="155" t="s">
        <v>59</v>
      </c>
      <c r="H26" s="155" t="s">
        <v>59</v>
      </c>
      <c r="I26" s="155" t="s">
        <v>59</v>
      </c>
      <c r="J26" s="155" t="s">
        <v>59</v>
      </c>
      <c r="K26" s="87" t="str">
        <f>IF(G26=""," ",ROUND(J26/I26*100,1))</f>
        <v> </v>
      </c>
      <c r="L26" s="169">
        <v>12</v>
      </c>
      <c r="M26" s="155">
        <v>4</v>
      </c>
      <c r="N26" s="155">
        <v>167</v>
      </c>
      <c r="O26" s="155">
        <v>6</v>
      </c>
      <c r="P26" s="87">
        <f>IF(L26=""," ",ROUND(O26/N26*100,1))</f>
        <v>3.6</v>
      </c>
      <c r="Q26" s="169">
        <v>6</v>
      </c>
      <c r="R26" s="155">
        <v>1</v>
      </c>
      <c r="S26" s="155">
        <v>27</v>
      </c>
      <c r="T26" s="155">
        <v>1</v>
      </c>
      <c r="U26" s="87">
        <f>IF(Q26=""," ",ROUND(T26/S26*100,1))</f>
        <v>3.7</v>
      </c>
      <c r="V26" s="159">
        <v>24</v>
      </c>
      <c r="W26" s="155">
        <v>4</v>
      </c>
      <c r="X26" s="97">
        <f>IF(V26=""," ",ROUND(W26/V26*100,1))</f>
        <v>16.7</v>
      </c>
      <c r="Y26" s="155">
        <v>24</v>
      </c>
      <c r="Z26" s="155">
        <v>4</v>
      </c>
      <c r="AA26" s="98">
        <f>IF(Y26=""," ",ROUND(Z26/Y26*100,1))</f>
        <v>16.7</v>
      </c>
    </row>
    <row r="27" spans="1:27" ht="15" customHeight="1">
      <c r="A27" s="83">
        <v>19</v>
      </c>
      <c r="B27" s="95">
        <v>365</v>
      </c>
      <c r="C27" s="112" t="s">
        <v>52</v>
      </c>
      <c r="D27" s="113" t="s">
        <v>129</v>
      </c>
      <c r="E27" s="96" t="s">
        <v>59</v>
      </c>
      <c r="F27" s="71" t="s">
        <v>59</v>
      </c>
      <c r="G27" s="155" t="s">
        <v>59</v>
      </c>
      <c r="H27" s="155" t="s">
        <v>59</v>
      </c>
      <c r="I27" s="155" t="s">
        <v>59</v>
      </c>
      <c r="J27" s="155" t="s">
        <v>59</v>
      </c>
      <c r="K27" s="87" t="str">
        <f t="shared" si="0"/>
        <v> </v>
      </c>
      <c r="L27" s="169">
        <v>8</v>
      </c>
      <c r="M27" s="155">
        <v>6</v>
      </c>
      <c r="N27" s="155">
        <v>122</v>
      </c>
      <c r="O27" s="155">
        <v>26</v>
      </c>
      <c r="P27" s="87">
        <f t="shared" si="1"/>
        <v>21.3</v>
      </c>
      <c r="Q27" s="169">
        <v>6</v>
      </c>
      <c r="R27" s="155">
        <v>0</v>
      </c>
      <c r="S27" s="155">
        <v>40</v>
      </c>
      <c r="T27" s="155">
        <v>0</v>
      </c>
      <c r="U27" s="87">
        <f t="shared" si="2"/>
        <v>0</v>
      </c>
      <c r="V27" s="159">
        <v>20</v>
      </c>
      <c r="W27" s="155">
        <v>1</v>
      </c>
      <c r="X27" s="97">
        <f t="shared" si="3"/>
        <v>5</v>
      </c>
      <c r="Y27" s="155">
        <v>20</v>
      </c>
      <c r="Z27" s="155">
        <v>1</v>
      </c>
      <c r="AA27" s="98">
        <f t="shared" si="4"/>
        <v>5</v>
      </c>
    </row>
    <row r="28" spans="1:27" ht="15" customHeight="1">
      <c r="A28" s="83">
        <v>19</v>
      </c>
      <c r="B28" s="95">
        <v>366</v>
      </c>
      <c r="C28" s="112" t="s">
        <v>52</v>
      </c>
      <c r="D28" s="113" t="s">
        <v>135</v>
      </c>
      <c r="E28" s="96">
        <v>40</v>
      </c>
      <c r="F28" s="71" t="s">
        <v>179</v>
      </c>
      <c r="G28" s="155">
        <v>21</v>
      </c>
      <c r="H28" s="155">
        <v>15</v>
      </c>
      <c r="I28" s="155">
        <v>278</v>
      </c>
      <c r="J28" s="155">
        <v>48</v>
      </c>
      <c r="K28" s="87">
        <f t="shared" si="0"/>
        <v>17.3</v>
      </c>
      <c r="L28" s="169">
        <v>15</v>
      </c>
      <c r="M28" s="155">
        <v>13</v>
      </c>
      <c r="N28" s="155">
        <v>241</v>
      </c>
      <c r="O28" s="155">
        <v>46</v>
      </c>
      <c r="P28" s="87">
        <f t="shared" si="1"/>
        <v>19.1</v>
      </c>
      <c r="Q28" s="169">
        <v>6</v>
      </c>
      <c r="R28" s="155">
        <v>2</v>
      </c>
      <c r="S28" s="155">
        <v>37</v>
      </c>
      <c r="T28" s="155">
        <v>2</v>
      </c>
      <c r="U28" s="87">
        <f t="shared" si="2"/>
        <v>5.4</v>
      </c>
      <c r="V28" s="159">
        <v>37</v>
      </c>
      <c r="W28" s="155">
        <v>0</v>
      </c>
      <c r="X28" s="97">
        <f t="shared" si="3"/>
        <v>0</v>
      </c>
      <c r="Y28" s="155">
        <v>32</v>
      </c>
      <c r="Z28" s="155">
        <v>0</v>
      </c>
      <c r="AA28" s="98">
        <f t="shared" si="4"/>
        <v>0</v>
      </c>
    </row>
    <row r="29" spans="1:27" ht="15" customHeight="1">
      <c r="A29" s="83">
        <v>19</v>
      </c>
      <c r="B29" s="95">
        <v>384</v>
      </c>
      <c r="C29" s="112" t="s">
        <v>52</v>
      </c>
      <c r="D29" s="113" t="s">
        <v>139</v>
      </c>
      <c r="E29" s="96" t="s">
        <v>59</v>
      </c>
      <c r="F29" s="71" t="s">
        <v>59</v>
      </c>
      <c r="G29" s="155" t="s">
        <v>59</v>
      </c>
      <c r="H29" s="155" t="s">
        <v>59</v>
      </c>
      <c r="I29" s="155" t="s">
        <v>59</v>
      </c>
      <c r="J29" s="155" t="s">
        <v>59</v>
      </c>
      <c r="K29" s="87" t="str">
        <f t="shared" si="0"/>
        <v> </v>
      </c>
      <c r="L29" s="169">
        <v>9</v>
      </c>
      <c r="M29" s="155">
        <v>7</v>
      </c>
      <c r="N29" s="155">
        <v>145</v>
      </c>
      <c r="O29" s="155">
        <v>13</v>
      </c>
      <c r="P29" s="87">
        <f t="shared" si="1"/>
        <v>9</v>
      </c>
      <c r="Q29" s="169">
        <v>6</v>
      </c>
      <c r="R29" s="155">
        <v>0</v>
      </c>
      <c r="S29" s="155">
        <v>32</v>
      </c>
      <c r="T29" s="155">
        <v>0</v>
      </c>
      <c r="U29" s="87">
        <f t="shared" si="2"/>
        <v>0</v>
      </c>
      <c r="V29" s="159">
        <v>16</v>
      </c>
      <c r="W29" s="155">
        <v>1</v>
      </c>
      <c r="X29" s="97">
        <f t="shared" si="3"/>
        <v>6.3</v>
      </c>
      <c r="Y29" s="155">
        <v>16</v>
      </c>
      <c r="Z29" s="155">
        <v>1</v>
      </c>
      <c r="AA29" s="98">
        <f t="shared" si="4"/>
        <v>6.3</v>
      </c>
    </row>
    <row r="30" spans="1:27" ht="15" customHeight="1">
      <c r="A30" s="83">
        <v>19</v>
      </c>
      <c r="B30" s="95">
        <v>422</v>
      </c>
      <c r="C30" s="112" t="s">
        <v>52</v>
      </c>
      <c r="D30" s="113" t="s">
        <v>141</v>
      </c>
      <c r="E30" s="96" t="s">
        <v>59</v>
      </c>
      <c r="F30" s="71" t="s">
        <v>59</v>
      </c>
      <c r="G30" s="155" t="s">
        <v>59</v>
      </c>
      <c r="H30" s="155" t="s">
        <v>59</v>
      </c>
      <c r="I30" s="155" t="s">
        <v>59</v>
      </c>
      <c r="J30" s="155" t="s">
        <v>59</v>
      </c>
      <c r="K30" s="87" t="str">
        <f t="shared" si="0"/>
        <v> </v>
      </c>
      <c r="L30" s="169">
        <v>6</v>
      </c>
      <c r="M30" s="155">
        <v>3</v>
      </c>
      <c r="N30" s="155">
        <v>59</v>
      </c>
      <c r="O30" s="155">
        <v>5</v>
      </c>
      <c r="P30" s="87">
        <f t="shared" si="1"/>
        <v>8.5</v>
      </c>
      <c r="Q30" s="169">
        <v>6</v>
      </c>
      <c r="R30" s="155">
        <v>2</v>
      </c>
      <c r="S30" s="155">
        <v>31</v>
      </c>
      <c r="T30" s="155">
        <v>2</v>
      </c>
      <c r="U30" s="87">
        <f t="shared" si="2"/>
        <v>6.5</v>
      </c>
      <c r="V30" s="159">
        <v>6</v>
      </c>
      <c r="W30" s="155">
        <v>0</v>
      </c>
      <c r="X30" s="97">
        <f t="shared" si="3"/>
        <v>0</v>
      </c>
      <c r="Y30" s="155">
        <v>6</v>
      </c>
      <c r="Z30" s="155">
        <v>0</v>
      </c>
      <c r="AA30" s="98">
        <f t="shared" si="4"/>
        <v>0</v>
      </c>
    </row>
    <row r="31" spans="1:27" ht="15" customHeight="1">
      <c r="A31" s="83">
        <v>19</v>
      </c>
      <c r="B31" s="95">
        <v>423</v>
      </c>
      <c r="C31" s="112" t="s">
        <v>52</v>
      </c>
      <c r="D31" s="113" t="s">
        <v>143</v>
      </c>
      <c r="E31" s="96" t="s">
        <v>59</v>
      </c>
      <c r="F31" s="71" t="s">
        <v>59</v>
      </c>
      <c r="G31" s="155" t="s">
        <v>59</v>
      </c>
      <c r="H31" s="155" t="s">
        <v>59</v>
      </c>
      <c r="I31" s="155" t="s">
        <v>59</v>
      </c>
      <c r="J31" s="155" t="s">
        <v>59</v>
      </c>
      <c r="K31" s="87" t="str">
        <f t="shared" si="0"/>
        <v> </v>
      </c>
      <c r="L31" s="169">
        <v>10</v>
      </c>
      <c r="M31" s="155">
        <v>8</v>
      </c>
      <c r="N31" s="155">
        <v>144</v>
      </c>
      <c r="O31" s="155">
        <v>17</v>
      </c>
      <c r="P31" s="87">
        <f t="shared" si="1"/>
        <v>11.8</v>
      </c>
      <c r="Q31" s="169">
        <v>6</v>
      </c>
      <c r="R31" s="155">
        <v>1</v>
      </c>
      <c r="S31" s="155">
        <v>29</v>
      </c>
      <c r="T31" s="155">
        <v>1</v>
      </c>
      <c r="U31" s="87">
        <f t="shared" si="2"/>
        <v>3.4</v>
      </c>
      <c r="V31" s="159">
        <v>8</v>
      </c>
      <c r="W31" s="155">
        <v>0</v>
      </c>
      <c r="X31" s="97">
        <f t="shared" si="3"/>
        <v>0</v>
      </c>
      <c r="Y31" s="155">
        <v>8</v>
      </c>
      <c r="Z31" s="155">
        <v>0</v>
      </c>
      <c r="AA31" s="98">
        <f t="shared" si="4"/>
        <v>0</v>
      </c>
    </row>
    <row r="32" spans="1:27" ht="15" customHeight="1">
      <c r="A32" s="83">
        <v>19</v>
      </c>
      <c r="B32" s="95">
        <v>424</v>
      </c>
      <c r="C32" s="112" t="s">
        <v>52</v>
      </c>
      <c r="D32" s="113" t="s">
        <v>146</v>
      </c>
      <c r="E32" s="96">
        <v>30</v>
      </c>
      <c r="F32" s="71" t="s">
        <v>183</v>
      </c>
      <c r="G32" s="155">
        <v>23</v>
      </c>
      <c r="H32" s="155">
        <v>9</v>
      </c>
      <c r="I32" s="155">
        <v>144</v>
      </c>
      <c r="J32" s="155">
        <v>24</v>
      </c>
      <c r="K32" s="87">
        <f t="shared" si="0"/>
        <v>16.7</v>
      </c>
      <c r="L32" s="169">
        <v>5</v>
      </c>
      <c r="M32" s="155">
        <v>1</v>
      </c>
      <c r="N32" s="155">
        <v>39</v>
      </c>
      <c r="O32" s="155">
        <v>3</v>
      </c>
      <c r="P32" s="87">
        <f t="shared" si="1"/>
        <v>7.7</v>
      </c>
      <c r="Q32" s="169">
        <v>6</v>
      </c>
      <c r="R32" s="155">
        <v>1</v>
      </c>
      <c r="S32" s="155">
        <v>38</v>
      </c>
      <c r="T32" s="155">
        <v>1</v>
      </c>
      <c r="U32" s="87">
        <f t="shared" si="2"/>
        <v>2.6</v>
      </c>
      <c r="V32" s="159">
        <v>16</v>
      </c>
      <c r="W32" s="155">
        <v>6</v>
      </c>
      <c r="X32" s="97">
        <f t="shared" si="3"/>
        <v>37.5</v>
      </c>
      <c r="Y32" s="155">
        <v>16</v>
      </c>
      <c r="Z32" s="155">
        <v>6</v>
      </c>
      <c r="AA32" s="98">
        <f t="shared" si="4"/>
        <v>37.5</v>
      </c>
    </row>
    <row r="33" spans="1:27" ht="15" customHeight="1">
      <c r="A33" s="83">
        <v>19</v>
      </c>
      <c r="B33" s="95">
        <v>425</v>
      </c>
      <c r="C33" s="112" t="s">
        <v>52</v>
      </c>
      <c r="D33" s="113" t="s">
        <v>151</v>
      </c>
      <c r="E33" s="96">
        <v>30</v>
      </c>
      <c r="F33" s="71" t="s">
        <v>184</v>
      </c>
      <c r="G33" s="155">
        <v>7</v>
      </c>
      <c r="H33" s="155">
        <v>4</v>
      </c>
      <c r="I33" s="155">
        <v>78</v>
      </c>
      <c r="J33" s="155">
        <v>16</v>
      </c>
      <c r="K33" s="87">
        <f t="shared" si="0"/>
        <v>20.5</v>
      </c>
      <c r="L33" s="169">
        <v>7</v>
      </c>
      <c r="M33" s="155">
        <v>4</v>
      </c>
      <c r="N33" s="155">
        <v>78</v>
      </c>
      <c r="O33" s="155">
        <v>16</v>
      </c>
      <c r="P33" s="87">
        <f t="shared" si="1"/>
        <v>20.5</v>
      </c>
      <c r="Q33" s="169">
        <v>6</v>
      </c>
      <c r="R33" s="155">
        <v>0</v>
      </c>
      <c r="S33" s="155">
        <v>33</v>
      </c>
      <c r="T33" s="155">
        <v>0</v>
      </c>
      <c r="U33" s="87">
        <f t="shared" si="2"/>
        <v>0</v>
      </c>
      <c r="V33" s="159">
        <v>20</v>
      </c>
      <c r="W33" s="155">
        <v>1</v>
      </c>
      <c r="X33" s="97">
        <f t="shared" si="3"/>
        <v>5</v>
      </c>
      <c r="Y33" s="155">
        <v>19</v>
      </c>
      <c r="Z33" s="155">
        <v>1</v>
      </c>
      <c r="AA33" s="98">
        <f t="shared" si="4"/>
        <v>5.3</v>
      </c>
    </row>
    <row r="34" spans="1:27" ht="15" customHeight="1">
      <c r="A34" s="83">
        <v>19</v>
      </c>
      <c r="B34" s="95">
        <v>429</v>
      </c>
      <c r="C34" s="112" t="s">
        <v>52</v>
      </c>
      <c r="D34" s="113" t="s">
        <v>156</v>
      </c>
      <c r="E34" s="96" t="s">
        <v>59</v>
      </c>
      <c r="F34" s="71" t="s">
        <v>59</v>
      </c>
      <c r="G34" s="155" t="s">
        <v>59</v>
      </c>
      <c r="H34" s="155" t="s">
        <v>59</v>
      </c>
      <c r="I34" s="155" t="s">
        <v>59</v>
      </c>
      <c r="J34" s="155" t="s">
        <v>59</v>
      </c>
      <c r="K34" s="87" t="str">
        <f t="shared" si="0"/>
        <v> </v>
      </c>
      <c r="L34" s="169">
        <v>6</v>
      </c>
      <c r="M34" s="155">
        <v>2</v>
      </c>
      <c r="N34" s="155">
        <v>79</v>
      </c>
      <c r="O34" s="155">
        <v>4</v>
      </c>
      <c r="P34" s="87">
        <f t="shared" si="1"/>
        <v>5.1</v>
      </c>
      <c r="Q34" s="169">
        <v>6</v>
      </c>
      <c r="R34" s="155">
        <v>0</v>
      </c>
      <c r="S34" s="155">
        <v>27</v>
      </c>
      <c r="T34" s="155">
        <v>0</v>
      </c>
      <c r="U34" s="87">
        <f t="shared" si="2"/>
        <v>0</v>
      </c>
      <c r="V34" s="159">
        <v>7</v>
      </c>
      <c r="W34" s="155">
        <v>0</v>
      </c>
      <c r="X34" s="97">
        <f t="shared" si="3"/>
        <v>0</v>
      </c>
      <c r="Y34" s="155">
        <v>7</v>
      </c>
      <c r="Z34" s="155">
        <v>0</v>
      </c>
      <c r="AA34" s="98">
        <f t="shared" si="4"/>
        <v>0</v>
      </c>
    </row>
    <row r="35" spans="1:27" ht="15" customHeight="1">
      <c r="A35" s="83">
        <v>19</v>
      </c>
      <c r="B35" s="95">
        <v>430</v>
      </c>
      <c r="C35" s="112" t="s">
        <v>52</v>
      </c>
      <c r="D35" s="113" t="s">
        <v>157</v>
      </c>
      <c r="E35" s="96" t="s">
        <v>59</v>
      </c>
      <c r="F35" s="71" t="s">
        <v>59</v>
      </c>
      <c r="G35" s="155" t="s">
        <v>59</v>
      </c>
      <c r="H35" s="155" t="s">
        <v>59</v>
      </c>
      <c r="I35" s="155" t="s">
        <v>59</v>
      </c>
      <c r="J35" s="155" t="s">
        <v>59</v>
      </c>
      <c r="K35" s="87" t="str">
        <f t="shared" si="0"/>
        <v> </v>
      </c>
      <c r="L35" s="169">
        <v>16</v>
      </c>
      <c r="M35" s="155">
        <v>8</v>
      </c>
      <c r="N35" s="155">
        <v>355</v>
      </c>
      <c r="O35" s="155">
        <v>37</v>
      </c>
      <c r="P35" s="87">
        <f t="shared" si="1"/>
        <v>10.4</v>
      </c>
      <c r="Q35" s="169">
        <v>6</v>
      </c>
      <c r="R35" s="155">
        <v>1</v>
      </c>
      <c r="S35" s="155">
        <v>46</v>
      </c>
      <c r="T35" s="155">
        <v>1</v>
      </c>
      <c r="U35" s="87">
        <f t="shared" si="2"/>
        <v>2.2</v>
      </c>
      <c r="V35" s="159">
        <v>22</v>
      </c>
      <c r="W35" s="155">
        <v>1</v>
      </c>
      <c r="X35" s="97">
        <f t="shared" si="3"/>
        <v>4.5</v>
      </c>
      <c r="Y35" s="155">
        <v>22</v>
      </c>
      <c r="Z35" s="155">
        <v>1</v>
      </c>
      <c r="AA35" s="98">
        <f t="shared" si="4"/>
        <v>4.5</v>
      </c>
    </row>
    <row r="36" spans="1:27" ht="15" customHeight="1">
      <c r="A36" s="83">
        <v>19</v>
      </c>
      <c r="B36" s="95">
        <v>442</v>
      </c>
      <c r="C36" s="112" t="s">
        <v>52</v>
      </c>
      <c r="D36" s="113" t="s">
        <v>160</v>
      </c>
      <c r="E36" s="96">
        <v>20</v>
      </c>
      <c r="F36" s="71" t="s">
        <v>184</v>
      </c>
      <c r="G36" s="155">
        <v>8</v>
      </c>
      <c r="H36" s="155">
        <v>5</v>
      </c>
      <c r="I36" s="155">
        <v>65</v>
      </c>
      <c r="J36" s="155">
        <v>19</v>
      </c>
      <c r="K36" s="87">
        <f t="shared" si="0"/>
        <v>29.2</v>
      </c>
      <c r="L36" s="169">
        <v>8</v>
      </c>
      <c r="M36" s="155">
        <v>5</v>
      </c>
      <c r="N36" s="155">
        <v>65</v>
      </c>
      <c r="O36" s="155">
        <v>19</v>
      </c>
      <c r="P36" s="87">
        <f t="shared" si="1"/>
        <v>29.2</v>
      </c>
      <c r="Q36" s="169">
        <v>6</v>
      </c>
      <c r="R36" s="155">
        <v>1</v>
      </c>
      <c r="S36" s="155">
        <v>24</v>
      </c>
      <c r="T36" s="155">
        <v>1</v>
      </c>
      <c r="U36" s="87">
        <f t="shared" si="2"/>
        <v>4.2</v>
      </c>
      <c r="V36" s="159">
        <v>6</v>
      </c>
      <c r="W36" s="155">
        <v>0</v>
      </c>
      <c r="X36" s="97">
        <f t="shared" si="3"/>
        <v>0</v>
      </c>
      <c r="Y36" s="155">
        <v>6</v>
      </c>
      <c r="Z36" s="155">
        <v>0</v>
      </c>
      <c r="AA36" s="98">
        <f t="shared" si="4"/>
        <v>0</v>
      </c>
    </row>
    <row r="37" spans="1:27" ht="15" customHeight="1" thickBot="1">
      <c r="A37" s="109">
        <v>19</v>
      </c>
      <c r="B37" s="110">
        <v>443</v>
      </c>
      <c r="C37" s="116" t="s">
        <v>52</v>
      </c>
      <c r="D37" s="117" t="s">
        <v>163</v>
      </c>
      <c r="E37" s="111" t="s">
        <v>59</v>
      </c>
      <c r="F37" s="99" t="s">
        <v>59</v>
      </c>
      <c r="G37" s="164" t="s">
        <v>59</v>
      </c>
      <c r="H37" s="155" t="s">
        <v>59</v>
      </c>
      <c r="I37" s="164" t="s">
        <v>59</v>
      </c>
      <c r="J37" s="155" t="s">
        <v>59</v>
      </c>
      <c r="K37" s="87" t="str">
        <f t="shared" si="0"/>
        <v> </v>
      </c>
      <c r="L37" s="170">
        <v>13</v>
      </c>
      <c r="M37" s="155">
        <v>6</v>
      </c>
      <c r="N37" s="164">
        <v>129</v>
      </c>
      <c r="O37" s="155">
        <v>14</v>
      </c>
      <c r="P37" s="87">
        <f t="shared" si="1"/>
        <v>10.9</v>
      </c>
      <c r="Q37" s="170">
        <v>6</v>
      </c>
      <c r="R37" s="155">
        <v>2</v>
      </c>
      <c r="S37" s="164">
        <v>24</v>
      </c>
      <c r="T37" s="155">
        <v>2</v>
      </c>
      <c r="U37" s="87">
        <f t="shared" si="2"/>
        <v>8.3</v>
      </c>
      <c r="V37" s="185">
        <v>7</v>
      </c>
      <c r="W37" s="155">
        <v>0</v>
      </c>
      <c r="X37" s="97">
        <f t="shared" si="3"/>
        <v>0</v>
      </c>
      <c r="Y37" s="155">
        <v>5</v>
      </c>
      <c r="Z37" s="155">
        <v>0</v>
      </c>
      <c r="AA37" s="98">
        <f t="shared" si="4"/>
        <v>0</v>
      </c>
    </row>
    <row r="38" spans="1:27" ht="15" customHeight="1" thickBot="1">
      <c r="A38" s="103"/>
      <c r="B38" s="104">
        <v>900</v>
      </c>
      <c r="C38" s="118"/>
      <c r="D38" s="119" t="s">
        <v>185</v>
      </c>
      <c r="E38" s="72"/>
      <c r="F38" s="92"/>
      <c r="G38" s="160"/>
      <c r="H38" s="160"/>
      <c r="I38" s="160"/>
      <c r="J38" s="160"/>
      <c r="K38" s="105"/>
      <c r="L38" s="171">
        <f>SUM(L10:L37)</f>
        <v>439</v>
      </c>
      <c r="M38" s="171">
        <f>SUM(M10:M37)</f>
        <v>306</v>
      </c>
      <c r="N38" s="171">
        <f>SUM(N10:N37)</f>
        <v>7127</v>
      </c>
      <c r="O38" s="171">
        <f>SUM(O10:O37)</f>
        <v>1269</v>
      </c>
      <c r="P38" s="94">
        <f>IF(L38=" "," ",ROUND(O38/N38*100,1))</f>
        <v>17.8</v>
      </c>
      <c r="Q38" s="171">
        <f>SUM(Q10:Q37)</f>
        <v>168</v>
      </c>
      <c r="R38" s="171">
        <f>SUM(R10:R37)</f>
        <v>46</v>
      </c>
      <c r="S38" s="171">
        <f>SUM(S10:S37)</f>
        <v>1130</v>
      </c>
      <c r="T38" s="171">
        <f>SUM(T10:T37)</f>
        <v>60</v>
      </c>
      <c r="U38" s="94">
        <f>IF(Q38=""," ",ROUND(T38/S38*100,1))</f>
        <v>5.3</v>
      </c>
      <c r="V38" s="186"/>
      <c r="W38" s="160"/>
      <c r="X38" s="106"/>
      <c r="Y38" s="160"/>
      <c r="Z38" s="160"/>
      <c r="AA38" s="107"/>
    </row>
    <row r="39" spans="1:27" ht="12.75" customHeight="1">
      <c r="A39" s="333"/>
      <c r="B39" s="334"/>
      <c r="C39" s="335"/>
      <c r="D39" s="336" t="s">
        <v>186</v>
      </c>
      <c r="E39" s="337"/>
      <c r="F39" s="338"/>
      <c r="G39" s="339"/>
      <c r="H39" s="339"/>
      <c r="I39" s="339"/>
      <c r="J39" s="339"/>
      <c r="K39" s="340"/>
      <c r="L39" s="172">
        <v>6</v>
      </c>
      <c r="M39" s="173">
        <v>6</v>
      </c>
      <c r="N39" s="174">
        <v>172</v>
      </c>
      <c r="O39" s="174">
        <v>66</v>
      </c>
      <c r="P39" s="108">
        <f>IF(L39=""," ",ROUND(O39/N39*100,1))</f>
        <v>38.4</v>
      </c>
      <c r="Q39" s="341"/>
      <c r="R39" s="342"/>
      <c r="S39" s="342"/>
      <c r="T39" s="342"/>
      <c r="U39" s="108" t="str">
        <f>IF(Q39=""," ",ROUND(T39/S39*100,1))</f>
        <v> </v>
      </c>
      <c r="V39" s="343"/>
      <c r="W39" s="339"/>
      <c r="X39" s="344"/>
      <c r="Y39" s="339"/>
      <c r="Z39" s="339"/>
      <c r="AA39" s="345"/>
    </row>
    <row r="40" spans="1:27" ht="29.25" customHeight="1">
      <c r="A40" s="44"/>
      <c r="B40" s="45"/>
      <c r="C40" s="46"/>
      <c r="D40" s="127" t="s">
        <v>195</v>
      </c>
      <c r="E40" s="47"/>
      <c r="F40" s="48"/>
      <c r="G40" s="165"/>
      <c r="H40" s="165"/>
      <c r="I40" s="165"/>
      <c r="J40" s="165"/>
      <c r="K40" s="49"/>
      <c r="L40" s="175">
        <v>1</v>
      </c>
      <c r="M40" s="176">
        <v>0</v>
      </c>
      <c r="N40" s="176">
        <v>5</v>
      </c>
      <c r="O40" s="176">
        <v>0</v>
      </c>
      <c r="P40" s="52">
        <f>IF(L40=""," ",ROUND(O40/N40*100,1))</f>
        <v>0</v>
      </c>
      <c r="Q40" s="182"/>
      <c r="R40" s="183"/>
      <c r="S40" s="184"/>
      <c r="T40" s="183"/>
      <c r="U40" s="52"/>
      <c r="V40" s="187"/>
      <c r="W40" s="165"/>
      <c r="X40" s="50"/>
      <c r="Y40" s="165"/>
      <c r="Z40" s="165"/>
      <c r="AA40" s="51"/>
    </row>
    <row r="41" spans="1:27" ht="29.25" customHeight="1">
      <c r="A41" s="44"/>
      <c r="B41" s="45"/>
      <c r="C41" s="46"/>
      <c r="D41" s="127" t="s">
        <v>196</v>
      </c>
      <c r="E41" s="47"/>
      <c r="F41" s="48"/>
      <c r="G41" s="165"/>
      <c r="H41" s="165"/>
      <c r="I41" s="165"/>
      <c r="J41" s="165"/>
      <c r="K41" s="49"/>
      <c r="L41" s="175">
        <v>5</v>
      </c>
      <c r="M41" s="176">
        <v>1</v>
      </c>
      <c r="N41" s="176">
        <v>44</v>
      </c>
      <c r="O41" s="176">
        <v>10</v>
      </c>
      <c r="P41" s="52">
        <f>IF(L41=""," ",ROUND(O41/N41*100,1))</f>
        <v>22.7</v>
      </c>
      <c r="Q41" s="182"/>
      <c r="R41" s="183"/>
      <c r="S41" s="184"/>
      <c r="T41" s="183"/>
      <c r="U41" s="52"/>
      <c r="V41" s="187"/>
      <c r="W41" s="165"/>
      <c r="X41" s="50"/>
      <c r="Y41" s="165"/>
      <c r="Z41" s="165"/>
      <c r="AA41" s="51"/>
    </row>
    <row r="42" spans="1:27" ht="12.75" thickBot="1">
      <c r="A42" s="53"/>
      <c r="B42" s="54"/>
      <c r="C42" s="55"/>
      <c r="D42" s="128" t="s">
        <v>53</v>
      </c>
      <c r="E42" s="56"/>
      <c r="F42" s="57"/>
      <c r="G42" s="166"/>
      <c r="H42" s="166"/>
      <c r="I42" s="166"/>
      <c r="J42" s="166"/>
      <c r="K42" s="58"/>
      <c r="L42" s="177">
        <v>1</v>
      </c>
      <c r="M42" s="178">
        <v>0</v>
      </c>
      <c r="N42" s="179">
        <v>12</v>
      </c>
      <c r="O42" s="178">
        <v>0</v>
      </c>
      <c r="P42" s="59">
        <f>IF(L42=""," ",ROUND(O42/N42*100,1))</f>
        <v>0</v>
      </c>
      <c r="Q42" s="182"/>
      <c r="R42" s="183"/>
      <c r="S42" s="184"/>
      <c r="T42" s="183"/>
      <c r="U42" s="59" t="str">
        <f>IF(Q42=""," ",ROUND(T42/S42*100,1))</f>
        <v> </v>
      </c>
      <c r="V42" s="188"/>
      <c r="W42" s="166"/>
      <c r="X42" s="60"/>
      <c r="Y42" s="166"/>
      <c r="Z42" s="166"/>
      <c r="AA42" s="61"/>
    </row>
    <row r="43" spans="1:27" ht="15" customHeight="1" thickBot="1">
      <c r="A43" s="36"/>
      <c r="B43" s="37">
        <v>999</v>
      </c>
      <c r="C43" s="38"/>
      <c r="D43" s="120" t="s">
        <v>17</v>
      </c>
      <c r="E43" s="35"/>
      <c r="F43" s="39"/>
      <c r="G43" s="167"/>
      <c r="H43" s="167"/>
      <c r="I43" s="167"/>
      <c r="J43" s="167"/>
      <c r="K43" s="40"/>
      <c r="L43" s="180">
        <f>SUM(L39:L42)</f>
        <v>13</v>
      </c>
      <c r="M43" s="180">
        <f>SUM(M39:M42)</f>
        <v>7</v>
      </c>
      <c r="N43" s="180">
        <f>SUM(N39:N42)</f>
        <v>233</v>
      </c>
      <c r="O43" s="180">
        <f>SUM(O39:O42)</f>
        <v>76</v>
      </c>
      <c r="P43" s="41">
        <f>IF(L43=0,"",ROUND(O43/N43*100,1))</f>
        <v>32.6</v>
      </c>
      <c r="Q43" s="180">
        <f>SUM(Q39:Q42)</f>
        <v>0</v>
      </c>
      <c r="R43" s="180">
        <f>SUM(R39:R42)</f>
        <v>0</v>
      </c>
      <c r="S43" s="180">
        <f>SUM(S39:S42)</f>
        <v>0</v>
      </c>
      <c r="T43" s="180">
        <f>SUM(T39:T42)</f>
        <v>0</v>
      </c>
      <c r="U43" s="41" t="str">
        <f>IF(Q43=0," ",ROUND(T43/S43*100,1))</f>
        <v> </v>
      </c>
      <c r="V43" s="189"/>
      <c r="W43" s="167"/>
      <c r="X43" s="42"/>
      <c r="Y43" s="167"/>
      <c r="Z43" s="167"/>
      <c r="AA43" s="43"/>
    </row>
    <row r="44" spans="1:27" ht="15" customHeight="1" thickBot="1">
      <c r="A44" s="36"/>
      <c r="B44" s="62">
        <v>1000</v>
      </c>
      <c r="C44" s="288" t="s">
        <v>8</v>
      </c>
      <c r="D44" s="289"/>
      <c r="E44" s="35"/>
      <c r="F44" s="39"/>
      <c r="G44" s="168">
        <f>SUM(G10:G37)</f>
        <v>321</v>
      </c>
      <c r="H44" s="168">
        <f>SUM(H10:H37)</f>
        <v>216</v>
      </c>
      <c r="I44" s="168">
        <f>SUM(I10:I37)</f>
        <v>5048</v>
      </c>
      <c r="J44" s="168">
        <f>SUM(J10:J37)</f>
        <v>992</v>
      </c>
      <c r="K44" s="41">
        <f>IF(G44=" "," ",ROUND(J44/I44*100,1))</f>
        <v>19.7</v>
      </c>
      <c r="L44" s="181">
        <f>L38+L43</f>
        <v>452</v>
      </c>
      <c r="M44" s="168">
        <f>M38+M43</f>
        <v>313</v>
      </c>
      <c r="N44" s="168">
        <f>N38+N43</f>
        <v>7360</v>
      </c>
      <c r="O44" s="168">
        <f>O38+O43</f>
        <v>1345</v>
      </c>
      <c r="P44" s="41">
        <f>IF(L44=""," ",ROUND(O44/N44*100,1))</f>
        <v>18.3</v>
      </c>
      <c r="Q44" s="181">
        <f>Q38+Q43</f>
        <v>168</v>
      </c>
      <c r="R44" s="168">
        <f>R38+R43</f>
        <v>46</v>
      </c>
      <c r="S44" s="168">
        <f>S38+S43</f>
        <v>1130</v>
      </c>
      <c r="T44" s="168">
        <f>T38+T43</f>
        <v>60</v>
      </c>
      <c r="U44" s="41">
        <f>IF(Q44=""," ",ROUND(T44/S44*100,1))</f>
        <v>5.3</v>
      </c>
      <c r="V44" s="190">
        <f>SUM(V10:V37)</f>
        <v>1264</v>
      </c>
      <c r="W44" s="168">
        <f>SUM(W10:W37)</f>
        <v>144</v>
      </c>
      <c r="X44" s="331">
        <f>IF(V44=""," ",ROUND(W44/V44*100,1))</f>
        <v>11.4</v>
      </c>
      <c r="Y44" s="168">
        <f>SUM(Y10:Y37)</f>
        <v>1006</v>
      </c>
      <c r="Z44" s="168">
        <f>SUM(Z10:Z37)</f>
        <v>88</v>
      </c>
      <c r="AA44" s="63">
        <f>IF(Y44=0," ",ROUND(Z44/Y44*100,1))</f>
        <v>8.7</v>
      </c>
    </row>
    <row r="47" ht="12">
      <c r="G47" s="5"/>
    </row>
  </sheetData>
  <sheetProtection/>
  <mergeCells count="30">
    <mergeCell ref="V6:X6"/>
    <mergeCell ref="Q6:S6"/>
    <mergeCell ref="L6:N6"/>
    <mergeCell ref="E8:E9"/>
    <mergeCell ref="G8:G9"/>
    <mergeCell ref="F8:F9"/>
    <mergeCell ref="N8:N9"/>
    <mergeCell ref="L8:L9"/>
    <mergeCell ref="C4:D4"/>
    <mergeCell ref="F4:H4"/>
    <mergeCell ref="J4:M4"/>
    <mergeCell ref="E6:F6"/>
    <mergeCell ref="S8:S9"/>
    <mergeCell ref="L7:P7"/>
    <mergeCell ref="A7:A9"/>
    <mergeCell ref="C7:C9"/>
    <mergeCell ref="D7:D9"/>
    <mergeCell ref="B7:B9"/>
    <mergeCell ref="E7:K7"/>
    <mergeCell ref="I8:I9"/>
    <mergeCell ref="K8:K9"/>
    <mergeCell ref="P8:P9"/>
    <mergeCell ref="C44:D44"/>
    <mergeCell ref="Q7:U7"/>
    <mergeCell ref="V7:AA7"/>
    <mergeCell ref="Y8:AA8"/>
    <mergeCell ref="U8:U9"/>
    <mergeCell ref="X8:X9"/>
    <mergeCell ref="V8:V9"/>
    <mergeCell ref="Q8:Q9"/>
  </mergeCells>
  <conditionalFormatting sqref="J10:J37 H10:H37 O10:O37 M10:M37 T10:T37 R10:R37 W10:W37 Z10:Z37 T39:T42 R39:R42 M39:M42 O42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7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&amp;R（山梨県）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2008-10-23T12:16:37Z</cp:lastPrinted>
  <dcterms:created xsi:type="dcterms:W3CDTF">2002-01-07T10:53:07Z</dcterms:created>
  <dcterms:modified xsi:type="dcterms:W3CDTF">2008-10-23T12:16:52Z</dcterms:modified>
  <cp:category/>
  <cp:version/>
  <cp:contentType/>
  <cp:contentStatus/>
</cp:coreProperties>
</file>