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705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<sst xmlns="http://schemas.openxmlformats.org/spreadsheetml/2006/main" count="371" uniqueCount="197">
  <si>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</si>
  <si>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</si>
  <si>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</si>
  <si>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</si>
  <si>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</si>
  <si>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</si>
  <si>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</si>
  <si>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</si>
  <si>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</si>
  <si>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</si>
  <si>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</si>
  <si>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</si>
  <si>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</si>
  <si>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</si>
  <si>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</si>
  <si>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</si>
  <si>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</si>
  <si>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</si>
  <si>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</si>
  <si>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</si>
  <si>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</si>
  <si>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</si>
  <si>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</si>
  <si>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</si>
  <si>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</si>
  <si>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</si>
  <si>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</si>
  <si>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</si>
  <si>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</si>
  <si>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</si>
  <si>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</si>
  <si>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</si>
  <si>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</si>
  <si>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</si>
  <si>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</si>
  <si>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</si>
  <si>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</si>
  <si>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</si>
  <si>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</si>
  <si>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</si>
  <si>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</si>
  <si>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</si>
  <si>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</si>
  <si>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</si>
  <si>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</si>
  <si>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</si>
  <si>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</si>
  <si>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</si>
  <si>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</si>
  <si>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</si>
  <si>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</si>
  <si>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</si>
  <si>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</si>
  <si>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</si>
  <si>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</si>
  <si>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</si>
  <si>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</si>
  <si>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</si>
  <si>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</si>
  <si>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</si>
  <si>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</si>
  <si>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</si>
  <si>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</si>
  <si>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</si>
  <si>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</si>
  <si>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</si>
  <si>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</si>
  <si>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</si>
  <si>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</si>
  <si>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</si>
  <si>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</si>
  <si>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</si>
  <si>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</si>
  <si>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</si>
  <si>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</si>
  <si>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敦賀市男女共同参画推進条例</t>
  </si>
  <si>
    <t>敦賀市男女共同参画センター</t>
  </si>
  <si>
    <t>914-0058</t>
  </si>
  <si>
    <t>福井県敦賀市三島町2丁目1－6</t>
  </si>
  <si>
    <t>http://www.ton21.ne.jp/main.asp?fl=show&amp;id=1000094812&amp;clc=1000000039&amp;cmc=1000000117&amp;cli=1000000603&amp;cmi=1000007078</t>
  </si>
  <si>
    <t>男女共同参画室</t>
  </si>
  <si>
    <t>敦賀市男女共同参画都市宣言</t>
  </si>
  <si>
    <t>平成23年度</t>
  </si>
  <si>
    <t>小浜市男女共同参画推進条例</t>
  </si>
  <si>
    <t>御食国若狭おばま男女共同参画プラン</t>
  </si>
  <si>
    <t>平成14年10月1日～平成23年3月31日</t>
  </si>
  <si>
    <t>平成22年度</t>
  </si>
  <si>
    <t>総務課</t>
  </si>
  <si>
    <t>大野市男女共同参画推進条例</t>
  </si>
  <si>
    <t>大野市男女共同参画プラン</t>
  </si>
  <si>
    <t>未来創造課</t>
  </si>
  <si>
    <t>勝山市男女共同参画推進条例</t>
  </si>
  <si>
    <t>勝山市男女共同参画基本計画</t>
  </si>
  <si>
    <t>勝山市男女共同参画都市宣言</t>
  </si>
  <si>
    <t>平成17年度</t>
  </si>
  <si>
    <t>男女共同参画・市民活動課</t>
  </si>
  <si>
    <t>鯖江市男女共同参画推進条例</t>
  </si>
  <si>
    <t>鯖江市男女共同参画プラン</t>
  </si>
  <si>
    <t>男女共同参画推進室</t>
  </si>
  <si>
    <t>あわら市男女共同参画推進条例</t>
  </si>
  <si>
    <t>あわら市男女共同参画プラン</t>
  </si>
  <si>
    <t>平成21年度</t>
  </si>
  <si>
    <t>越前市男女共同参画推進条例</t>
  </si>
  <si>
    <t>越前市男女共同参画プラン</t>
  </si>
  <si>
    <t>越前市男女共同参画センター</t>
  </si>
  <si>
    <t>915-0071</t>
  </si>
  <si>
    <t>福井県越前市府中1丁目11－2</t>
  </si>
  <si>
    <t>http://www4.ocn.ne.jp/~andante1/</t>
  </si>
  <si>
    <t>越前市男女共同参画都市宣言</t>
  </si>
  <si>
    <t>平成23年度</t>
  </si>
  <si>
    <t>まちづくり推進課</t>
  </si>
  <si>
    <t>坂井市男女共同参画推進条例</t>
  </si>
  <si>
    <t>平成25年度</t>
  </si>
  <si>
    <t>教育委員会事務局</t>
  </si>
  <si>
    <t>えちぜん男女共同参画プラン</t>
  </si>
  <si>
    <t>海土里織りなすふるさと越前町　男女共同参画宣都市宣言</t>
  </si>
  <si>
    <t>企画政策課</t>
  </si>
  <si>
    <t>平成18年度</t>
  </si>
  <si>
    <t>住民課　三松センター</t>
  </si>
  <si>
    <t>おおい町男女共同参画プラン</t>
  </si>
  <si>
    <t>企画環境課</t>
  </si>
  <si>
    <t>教育委員会</t>
  </si>
  <si>
    <t>福井県</t>
  </si>
  <si>
    <t>坂井介護認定審査会</t>
  </si>
  <si>
    <t>大野・勝山地区介護認定審査会</t>
  </si>
  <si>
    <t>丹南地区介護認定審査会</t>
  </si>
  <si>
    <t>美浜・若狭介護認定審査会</t>
  </si>
  <si>
    <t>若狭地区介護認定審査会</t>
  </si>
  <si>
    <t>男女共同参画・少子化対策室</t>
  </si>
  <si>
    <t>男女共同参画社会をめざす福井市条例</t>
  </si>
  <si>
    <t>福井市男女共同参画・子ども家庭センター</t>
  </si>
  <si>
    <t>910-0858</t>
  </si>
  <si>
    <t>0776-20-1537</t>
  </si>
  <si>
    <t>男女共同参画都市福井宣言</t>
  </si>
  <si>
    <t>奥越青少年愛護センター運営委員会</t>
  </si>
  <si>
    <t>大野･勝山地区広域行政事務組合情報公開・個人情報保護審査</t>
  </si>
  <si>
    <t>夢みらい館・さばえ</t>
  </si>
  <si>
    <t>916-0021</t>
  </si>
  <si>
    <t>鯖江市三六町1丁目4－20</t>
  </si>
  <si>
    <t>0770-23-5411</t>
  </si>
  <si>
    <t>0778-51-1722</t>
  </si>
  <si>
    <t>0778-24-4446</t>
  </si>
  <si>
    <t>○</t>
  </si>
  <si>
    <t>コード
市(区)町村</t>
  </si>
  <si>
    <t>有無
庁内連絡会議の</t>
  </si>
  <si>
    <t>現在
の
状況</t>
  </si>
  <si>
    <t>あんだんて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</si>
  <si>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</si>
  <si>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</si>
  <si>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</si>
  <si>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</si>
  <si>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</si>
  <si>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</si>
  <si>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</si>
  <si>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</si>
  <si>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</si>
  <si>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</si>
  <si>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</si>
  <si>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</si>
  <si>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</si>
  <si>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</si>
  <si>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</si>
  <si>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</si>
  <si>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</si>
  <si>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</si>
  <si>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</si>
  <si>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</si>
  <si>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</si>
  <si>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平成19年4月～
平成24年3月</t>
  </si>
  <si>
    <t>平成14年4月～
平成23年3月</t>
  </si>
  <si>
    <t>平成13年4月～
平成23年3月</t>
  </si>
  <si>
    <t>平成13年4月～
平成22年3月</t>
  </si>
  <si>
    <t>平成17年度～
平成26年度</t>
  </si>
  <si>
    <t>平成19年度～
平成28年度</t>
  </si>
  <si>
    <t>平成20年度～
平成29年度</t>
  </si>
  <si>
    <t>平成18年度～
平成27年度</t>
  </si>
  <si>
    <t>平成15年4月～
平成24年3月</t>
  </si>
  <si>
    <t>平成15年3月～
平成25年3月</t>
  </si>
  <si>
    <t>平成15年4月～
平成25年3月</t>
  </si>
  <si>
    <t>平成15年度～
平成24年度</t>
  </si>
  <si>
    <t>～男女が支えあい輝くまちづくり～
永平寺男女共同参画</t>
  </si>
  <si>
    <t>平成22年度</t>
  </si>
  <si>
    <t>たかはまきらめきプラン</t>
  </si>
  <si>
    <t>福井市第3次男女共同参画基本計画
「あじさい行動計画２００７」</t>
  </si>
  <si>
    <t>つるが男女共同参画プラン
「違うひと、同じひと、参画からはじまるまるいまち　つるが」</t>
  </si>
  <si>
    <t>坂井市男女共同参画推進計画
「ライフ・パートナー」</t>
  </si>
  <si>
    <t>南越前町男女共同参画推進プラン
「優しいまち・たすけあう男と女」</t>
  </si>
  <si>
    <t>美浜町男女共同参画推進計画
「共に「ひと」としてはあとふる愛・あいプラン」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</si>
  <si>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</si>
  <si>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</si>
  <si>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</si>
  <si>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</si>
  <si>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</si>
  <si>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</si>
  <si>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http://www4.fctv.ne.jp/~f-sanka/index.html</t>
  </si>
  <si>
    <t>http://www4.ttn.ne.jp/~yumemirai</t>
  </si>
  <si>
    <t>福井市手寄1丁目4－1
アオッサ５階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</si>
</sst>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 "/>
    <numFmt numFmtId="189" formatCode="#,##0_);[Red]\(#,##0\)"/>
    <numFmt numFmtId="190" formatCode="#,##0.0_);[Red]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3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2" borderId="12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0" fillId="2" borderId="1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79" fontId="2" fillId="3" borderId="5" xfId="0" applyNumberFormat="1" applyFont="1" applyFill="1" applyBorder="1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0" xfId="0" applyFill="1" applyBorder="1" applyAlignment="1">
      <alignment/>
    </xf>
    <xf numFmtId="0" fontId="10" fillId="0" borderId="0" xfId="0" applyFont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1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0" borderId="3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79" fontId="2" fillId="3" borderId="32" xfId="0" applyNumberFormat="1" applyFont="1" applyFill="1" applyBorder="1" applyAlignment="1">
      <alignment wrapText="1"/>
    </xf>
    <xf numFmtId="180" fontId="2" fillId="3" borderId="33" xfId="0" applyNumberFormat="1" applyFont="1" applyFill="1" applyBorder="1" applyAlignment="1">
      <alignment wrapText="1"/>
    </xf>
    <xf numFmtId="179" fontId="2" fillId="3" borderId="18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179" fontId="2" fillId="3" borderId="5" xfId="0" applyNumberFormat="1" applyFont="1" applyFill="1" applyBorder="1" applyAlignment="1">
      <alignment wrapText="1"/>
    </xf>
    <xf numFmtId="180" fontId="2" fillId="3" borderId="34" xfId="0" applyNumberFormat="1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wrapText="1"/>
    </xf>
    <xf numFmtId="179" fontId="2" fillId="3" borderId="29" xfId="0" applyNumberFormat="1" applyFont="1" applyFill="1" applyBorder="1" applyAlignment="1">
      <alignment wrapText="1"/>
    </xf>
    <xf numFmtId="180" fontId="2" fillId="3" borderId="35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39" xfId="0" applyFont="1" applyFill="1" applyBorder="1" applyAlignment="1">
      <alignment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/>
    </xf>
    <xf numFmtId="0" fontId="4" fillId="2" borderId="40" xfId="0" applyFont="1" applyFill="1" applyBorder="1" applyAlignment="1">
      <alignment wrapText="1"/>
    </xf>
    <xf numFmtId="0" fontId="4" fillId="2" borderId="28" xfId="0" applyFont="1" applyFill="1" applyBorder="1" applyAlignment="1">
      <alignment/>
    </xf>
    <xf numFmtId="0" fontId="4" fillId="2" borderId="28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2" borderId="8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2" borderId="36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2" fillId="2" borderId="5" xfId="0" applyNumberFormat="1" applyFont="1" applyFill="1" applyBorder="1" applyAlignment="1">
      <alignment vertical="top"/>
    </xf>
    <xf numFmtId="0" fontId="4" fillId="2" borderId="39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4" fillId="2" borderId="36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2" fillId="2" borderId="38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/>
    </xf>
    <xf numFmtId="0" fontId="2" fillId="2" borderId="18" xfId="0" applyFont="1" applyFill="1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4" fillId="2" borderId="3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79" fontId="2" fillId="3" borderId="1" xfId="0" applyNumberFormat="1" applyFont="1" applyFill="1" applyBorder="1" applyAlignment="1">
      <alignment vertical="top"/>
    </xf>
    <xf numFmtId="179" fontId="2" fillId="3" borderId="5" xfId="0" applyNumberFormat="1" applyFont="1" applyFill="1" applyBorder="1" applyAlignment="1">
      <alignment vertical="top"/>
    </xf>
    <xf numFmtId="0" fontId="4" fillId="2" borderId="18" xfId="0" applyFont="1" applyFill="1" applyBorder="1" applyAlignment="1">
      <alignment vertical="top" wrapText="1"/>
    </xf>
    <xf numFmtId="0" fontId="2" fillId="2" borderId="44" xfId="0" applyFont="1" applyFill="1" applyBorder="1" applyAlignment="1">
      <alignment vertical="top" wrapText="1"/>
    </xf>
    <xf numFmtId="0" fontId="4" fillId="2" borderId="45" xfId="0" applyFont="1" applyFill="1" applyBorder="1" applyAlignment="1">
      <alignment vertical="top" wrapText="1"/>
    </xf>
    <xf numFmtId="179" fontId="2" fillId="3" borderId="33" xfId="0" applyNumberFormat="1" applyFont="1" applyFill="1" applyBorder="1" applyAlignment="1">
      <alignment vertical="top" wrapText="1"/>
    </xf>
    <xf numFmtId="179" fontId="2" fillId="3" borderId="32" xfId="0" applyNumberFormat="1" applyFont="1" applyFill="1" applyBorder="1" applyAlignment="1">
      <alignment vertical="top" wrapText="1"/>
    </xf>
    <xf numFmtId="179" fontId="2" fillId="3" borderId="18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 wrapText="1"/>
    </xf>
    <xf numFmtId="0" fontId="4" fillId="2" borderId="47" xfId="0" applyFont="1" applyFill="1" applyBorder="1" applyAlignment="1">
      <alignment vertical="top" wrapText="1"/>
    </xf>
    <xf numFmtId="179" fontId="2" fillId="3" borderId="34" xfId="0" applyNumberFormat="1" applyFont="1" applyFill="1" applyBorder="1" applyAlignment="1">
      <alignment vertical="top" wrapText="1"/>
    </xf>
    <xf numFmtId="179" fontId="2" fillId="3" borderId="5" xfId="0" applyNumberFormat="1" applyFont="1" applyFill="1" applyBorder="1" applyAlignment="1">
      <alignment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2" fillId="2" borderId="48" xfId="0" applyFont="1" applyFill="1" applyBorder="1" applyAlignment="1">
      <alignment vertical="top" wrapText="1"/>
    </xf>
    <xf numFmtId="0" fontId="4" fillId="2" borderId="49" xfId="0" applyFont="1" applyFill="1" applyBorder="1" applyAlignment="1">
      <alignment vertical="top" wrapText="1"/>
    </xf>
    <xf numFmtId="179" fontId="2" fillId="3" borderId="35" xfId="0" applyNumberFormat="1" applyFont="1" applyFill="1" applyBorder="1" applyAlignment="1">
      <alignment vertical="top" wrapText="1"/>
    </xf>
    <xf numFmtId="179" fontId="2" fillId="3" borderId="29" xfId="0" applyNumberFormat="1" applyFont="1" applyFill="1" applyBorder="1" applyAlignment="1">
      <alignment vertical="top" wrapText="1"/>
    </xf>
    <xf numFmtId="187" fontId="2" fillId="2" borderId="3" xfId="0" applyNumberFormat="1" applyFont="1" applyFill="1" applyBorder="1" applyAlignment="1">
      <alignment/>
    </xf>
    <xf numFmtId="0" fontId="2" fillId="2" borderId="50" xfId="0" applyFont="1" applyFill="1" applyBorder="1" applyAlignment="1">
      <alignment horizontal="center" textRotation="255" wrapText="1"/>
    </xf>
    <xf numFmtId="0" fontId="2" fillId="2" borderId="16" xfId="0" applyFont="1" applyFill="1" applyBorder="1" applyAlignment="1">
      <alignment horizontal="center" textRotation="255" wrapText="1"/>
    </xf>
    <xf numFmtId="0" fontId="2" fillId="2" borderId="31" xfId="0" applyFont="1" applyFill="1" applyBorder="1" applyAlignment="1">
      <alignment horizontal="center" textRotation="255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86" fontId="2" fillId="2" borderId="51" xfId="0" applyNumberFormat="1" applyFont="1" applyFill="1" applyBorder="1" applyAlignment="1">
      <alignment vertical="center"/>
    </xf>
    <xf numFmtId="186" fontId="2" fillId="2" borderId="52" xfId="0" applyNumberFormat="1" applyFont="1" applyFill="1" applyBorder="1" applyAlignment="1">
      <alignment vertical="center"/>
    </xf>
    <xf numFmtId="186" fontId="2" fillId="2" borderId="53" xfId="0" applyNumberFormat="1" applyFont="1" applyFill="1" applyBorder="1" applyAlignment="1">
      <alignment vertical="center"/>
    </xf>
    <xf numFmtId="186" fontId="2" fillId="3" borderId="54" xfId="0" applyNumberFormat="1" applyFont="1" applyFill="1" applyBorder="1" applyAlignment="1">
      <alignment vertical="center"/>
    </xf>
    <xf numFmtId="188" fontId="2" fillId="2" borderId="55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2" borderId="55" xfId="0" applyNumberFormat="1" applyFont="1" applyFill="1" applyBorder="1" applyAlignment="1">
      <alignment vertical="top"/>
    </xf>
    <xf numFmtId="188" fontId="2" fillId="2" borderId="2" xfId="0" applyNumberFormat="1" applyFont="1" applyFill="1" applyBorder="1" applyAlignment="1">
      <alignment vertical="top"/>
    </xf>
    <xf numFmtId="188" fontId="2" fillId="2" borderId="56" xfId="0" applyNumberFormat="1" applyFont="1" applyFill="1" applyBorder="1" applyAlignment="1">
      <alignment/>
    </xf>
    <xf numFmtId="188" fontId="2" fillId="2" borderId="38" xfId="0" applyNumberFormat="1" applyFont="1" applyFill="1" applyBorder="1" applyAlignment="1">
      <alignment/>
    </xf>
    <xf numFmtId="188" fontId="2" fillId="3" borderId="57" xfId="0" applyNumberFormat="1" applyFont="1" applyFill="1" applyBorder="1" applyAlignment="1">
      <alignment/>
    </xf>
    <xf numFmtId="188" fontId="2" fillId="3" borderId="14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 vertical="top"/>
    </xf>
    <xf numFmtId="188" fontId="2" fillId="2" borderId="15" xfId="0" applyNumberFormat="1" applyFont="1" applyFill="1" applyBorder="1" applyAlignment="1">
      <alignment/>
    </xf>
    <xf numFmtId="188" fontId="2" fillId="3" borderId="58" xfId="0" applyNumberFormat="1" applyFont="1" applyFill="1" applyBorder="1" applyAlignment="1">
      <alignment/>
    </xf>
    <xf numFmtId="188" fontId="2" fillId="0" borderId="1" xfId="0" applyNumberFormat="1" applyFont="1" applyBorder="1" applyAlignment="1">
      <alignment/>
    </xf>
    <xf numFmtId="188" fontId="2" fillId="0" borderId="5" xfId="0" applyNumberFormat="1" applyFont="1" applyBorder="1" applyAlignment="1">
      <alignment/>
    </xf>
    <xf numFmtId="188" fontId="2" fillId="2" borderId="3" xfId="0" applyNumberFormat="1" applyFont="1" applyFill="1" applyBorder="1" applyAlignment="1">
      <alignment wrapText="1"/>
    </xf>
    <xf numFmtId="188" fontId="2" fillId="2" borderId="3" xfId="0" applyNumberFormat="1" applyFont="1" applyFill="1" applyBorder="1" applyAlignment="1">
      <alignment/>
    </xf>
    <xf numFmtId="188" fontId="2" fillId="0" borderId="1" xfId="0" applyNumberFormat="1" applyFont="1" applyBorder="1" applyAlignment="1">
      <alignment vertical="top"/>
    </xf>
    <xf numFmtId="188" fontId="2" fillId="0" borderId="5" xfId="0" applyNumberFormat="1" applyFont="1" applyBorder="1" applyAlignment="1">
      <alignment vertical="top"/>
    </xf>
    <xf numFmtId="188" fontId="2" fillId="2" borderId="3" xfId="0" applyNumberFormat="1" applyFont="1" applyFill="1" applyBorder="1" applyAlignment="1">
      <alignment vertical="top"/>
    </xf>
    <xf numFmtId="188" fontId="2" fillId="0" borderId="15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2" borderId="13" xfId="0" applyNumberFormat="1" applyFont="1" applyFill="1" applyBorder="1" applyAlignment="1">
      <alignment/>
    </xf>
    <xf numFmtId="188" fontId="2" fillId="3" borderId="10" xfId="0" applyNumberFormat="1" applyFont="1" applyFill="1" applyBorder="1" applyAlignment="1">
      <alignment/>
    </xf>
    <xf numFmtId="188" fontId="2" fillId="3" borderId="8" xfId="0" applyNumberFormat="1" applyFont="1" applyFill="1" applyBorder="1" applyAlignment="1">
      <alignment/>
    </xf>
    <xf numFmtId="188" fontId="2" fillId="2" borderId="45" xfId="0" applyNumberFormat="1" applyFont="1" applyFill="1" applyBorder="1" applyAlignment="1">
      <alignment vertical="top" wrapText="1"/>
    </xf>
    <xf numFmtId="188" fontId="2" fillId="2" borderId="47" xfId="0" applyNumberFormat="1" applyFont="1" applyFill="1" applyBorder="1" applyAlignment="1">
      <alignment vertical="top" wrapText="1"/>
    </xf>
    <xf numFmtId="188" fontId="2" fillId="2" borderId="49" xfId="0" applyNumberFormat="1" applyFont="1" applyFill="1" applyBorder="1" applyAlignment="1">
      <alignment vertical="top" wrapText="1"/>
    </xf>
    <xf numFmtId="188" fontId="2" fillId="2" borderId="36" xfId="0" applyNumberFormat="1" applyFont="1" applyFill="1" applyBorder="1" applyAlignment="1">
      <alignment/>
    </xf>
    <xf numFmtId="188" fontId="2" fillId="5" borderId="57" xfId="0" applyNumberFormat="1" applyFont="1" applyFill="1" applyBorder="1" applyAlignment="1">
      <alignment/>
    </xf>
    <xf numFmtId="188" fontId="2" fillId="2" borderId="37" xfId="0" applyNumberFormat="1" applyFont="1" applyFill="1" applyBorder="1" applyAlignment="1">
      <alignment vertical="top" wrapText="1"/>
    </xf>
    <xf numFmtId="188" fontId="2" fillId="2" borderId="1" xfId="0" applyNumberFormat="1" applyFont="1" applyFill="1" applyBorder="1" applyAlignment="1">
      <alignment vertical="top" wrapText="1"/>
    </xf>
    <xf numFmtId="188" fontId="2" fillId="2" borderId="15" xfId="0" applyNumberFormat="1" applyFont="1" applyFill="1" applyBorder="1" applyAlignment="1">
      <alignment vertical="top" wrapText="1"/>
    </xf>
    <xf numFmtId="188" fontId="2" fillId="2" borderId="36" xfId="0" applyNumberFormat="1" applyFont="1" applyFill="1" applyBorder="1" applyAlignment="1">
      <alignment vertical="top" wrapText="1"/>
    </xf>
    <xf numFmtId="188" fontId="2" fillId="2" borderId="59" xfId="0" applyNumberFormat="1" applyFont="1" applyFill="1" applyBorder="1" applyAlignment="1">
      <alignment vertical="top" wrapText="1"/>
    </xf>
    <xf numFmtId="188" fontId="2" fillId="2" borderId="28" xfId="0" applyNumberFormat="1" applyFont="1" applyFill="1" applyBorder="1" applyAlignment="1">
      <alignment vertical="top" wrapText="1"/>
    </xf>
    <xf numFmtId="188" fontId="2" fillId="2" borderId="37" xfId="0" applyNumberFormat="1" applyFont="1" applyFill="1" applyBorder="1" applyAlignment="1">
      <alignment wrapText="1"/>
    </xf>
    <xf numFmtId="188" fontId="2" fillId="2" borderId="1" xfId="0" applyNumberFormat="1" applyFont="1" applyFill="1" applyBorder="1" applyAlignment="1">
      <alignment wrapText="1"/>
    </xf>
    <xf numFmtId="188" fontId="2" fillId="2" borderId="15" xfId="0" applyNumberFormat="1" applyFont="1" applyFill="1" applyBorder="1" applyAlignment="1">
      <alignment wrapText="1"/>
    </xf>
    <xf numFmtId="188" fontId="2" fillId="2" borderId="36" xfId="0" applyNumberFormat="1" applyFont="1" applyFill="1" applyBorder="1" applyAlignment="1">
      <alignment wrapText="1"/>
    </xf>
    <xf numFmtId="188" fontId="2" fillId="2" borderId="59" xfId="0" applyNumberFormat="1" applyFont="1" applyFill="1" applyBorder="1" applyAlignment="1">
      <alignment wrapText="1"/>
    </xf>
    <xf numFmtId="188" fontId="2" fillId="2" borderId="28" xfId="0" applyNumberFormat="1" applyFont="1" applyFill="1" applyBorder="1" applyAlignment="1">
      <alignment wrapText="1"/>
    </xf>
    <xf numFmtId="189" fontId="2" fillId="2" borderId="3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/>
    </xf>
    <xf numFmtId="189" fontId="2" fillId="2" borderId="7" xfId="0" applyNumberFormat="1" applyFont="1" applyFill="1" applyBorder="1" applyAlignment="1">
      <alignment/>
    </xf>
    <xf numFmtId="189" fontId="2" fillId="2" borderId="13" xfId="0" applyNumberFormat="1" applyFont="1" applyFill="1" applyBorder="1" applyAlignment="1">
      <alignment/>
    </xf>
    <xf numFmtId="189" fontId="2" fillId="2" borderId="44" xfId="0" applyNumberFormat="1" applyFont="1" applyFill="1" applyBorder="1" applyAlignment="1">
      <alignment wrapText="1"/>
    </xf>
    <xf numFmtId="189" fontId="2" fillId="2" borderId="45" xfId="0" applyNumberFormat="1" applyFont="1" applyFill="1" applyBorder="1" applyAlignment="1">
      <alignment wrapText="1"/>
    </xf>
    <xf numFmtId="189" fontId="2" fillId="2" borderId="46" xfId="0" applyNumberFormat="1" applyFont="1" applyFill="1" applyBorder="1" applyAlignment="1">
      <alignment wrapText="1"/>
    </xf>
    <xf numFmtId="189" fontId="2" fillId="2" borderId="47" xfId="0" applyNumberFormat="1" applyFont="1" applyFill="1" applyBorder="1" applyAlignment="1">
      <alignment wrapText="1"/>
    </xf>
    <xf numFmtId="189" fontId="2" fillId="2" borderId="48" xfId="0" applyNumberFormat="1" applyFont="1" applyFill="1" applyBorder="1" applyAlignment="1">
      <alignment wrapText="1"/>
    </xf>
    <xf numFmtId="189" fontId="2" fillId="2" borderId="49" xfId="0" applyNumberFormat="1" applyFont="1" applyFill="1" applyBorder="1" applyAlignment="1">
      <alignment wrapText="1"/>
    </xf>
    <xf numFmtId="190" fontId="2" fillId="3" borderId="2" xfId="0" applyNumberFormat="1" applyFont="1" applyFill="1" applyBorder="1" applyAlignment="1">
      <alignment/>
    </xf>
    <xf numFmtId="190" fontId="2" fillId="3" borderId="12" xfId="0" applyNumberFormat="1" applyFont="1" applyFill="1" applyBorder="1" applyAlignment="1">
      <alignment/>
    </xf>
    <xf numFmtId="190" fontId="2" fillId="3" borderId="60" xfId="0" applyNumberFormat="1" applyFont="1" applyFill="1" applyBorder="1" applyAlignment="1">
      <alignment wrapText="1"/>
    </xf>
    <xf numFmtId="190" fontId="2" fillId="3" borderId="61" xfId="0" applyNumberFormat="1" applyFont="1" applyFill="1" applyBorder="1" applyAlignment="1">
      <alignment wrapText="1"/>
    </xf>
    <xf numFmtId="190" fontId="2" fillId="3" borderId="62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188" fontId="2" fillId="2" borderId="13" xfId="0" applyNumberFormat="1" applyFont="1" applyFill="1" applyBorder="1" applyAlignment="1">
      <alignment vertical="center"/>
    </xf>
    <xf numFmtId="179" fontId="2" fillId="3" borderId="9" xfId="0" applyNumberFormat="1" applyFont="1" applyFill="1" applyBorder="1" applyAlignment="1">
      <alignment vertical="center"/>
    </xf>
    <xf numFmtId="188" fontId="2" fillId="5" borderId="57" xfId="0" applyNumberFormat="1" applyFont="1" applyFill="1" applyBorder="1" applyAlignment="1">
      <alignment vertical="center"/>
    </xf>
    <xf numFmtId="179" fontId="2" fillId="3" borderId="10" xfId="0" applyNumberFormat="1" applyFont="1" applyFill="1" applyBorder="1" applyAlignment="1">
      <alignment vertical="center"/>
    </xf>
    <xf numFmtId="189" fontId="2" fillId="2" borderId="7" xfId="0" applyNumberFormat="1" applyFont="1" applyFill="1" applyBorder="1" applyAlignment="1">
      <alignment vertical="center"/>
    </xf>
    <xf numFmtId="189" fontId="2" fillId="2" borderId="13" xfId="0" applyNumberFormat="1" applyFont="1" applyFill="1" applyBorder="1" applyAlignment="1">
      <alignment vertical="center"/>
    </xf>
    <xf numFmtId="190" fontId="2" fillId="3" borderId="12" xfId="0" applyNumberFormat="1" applyFont="1" applyFill="1" applyBorder="1" applyAlignment="1">
      <alignment vertical="center"/>
    </xf>
    <xf numFmtId="180" fontId="2" fillId="3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188" fontId="2" fillId="3" borderId="14" xfId="0" applyNumberFormat="1" applyFont="1" applyFill="1" applyBorder="1" applyAlignment="1">
      <alignment vertical="center"/>
    </xf>
    <xf numFmtId="188" fontId="2" fillId="3" borderId="57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14" xfId="0" applyNumberFormat="1" applyFont="1" applyFill="1" applyBorder="1" applyAlignment="1">
      <alignment vertical="center"/>
    </xf>
    <xf numFmtId="180" fontId="2" fillId="3" borderId="10" xfId="0" applyNumberFormat="1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50" xfId="0" applyFont="1" applyBorder="1" applyAlignment="1">
      <alignment horizontal="center" textRotation="255" wrapText="1"/>
    </xf>
    <xf numFmtId="0" fontId="2" fillId="0" borderId="16" xfId="0" applyFont="1" applyBorder="1" applyAlignment="1">
      <alignment horizontal="center" textRotation="255" wrapText="1"/>
    </xf>
    <xf numFmtId="0" fontId="2" fillId="0" borderId="31" xfId="0" applyFont="1" applyBorder="1" applyAlignment="1">
      <alignment horizontal="center" textRotation="255" wrapText="1"/>
    </xf>
    <xf numFmtId="0" fontId="2" fillId="2" borderId="65" xfId="0" applyFont="1" applyFill="1" applyBorder="1" applyAlignment="1">
      <alignment horizontal="center" textRotation="255" shrinkToFit="1"/>
    </xf>
    <xf numFmtId="0" fontId="2" fillId="2" borderId="36" xfId="0" applyFont="1" applyFill="1" applyBorder="1" applyAlignment="1">
      <alignment horizontal="center" textRotation="255" shrinkToFit="1"/>
    </xf>
    <xf numFmtId="0" fontId="2" fillId="2" borderId="66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0" fontId="2" fillId="0" borderId="67" xfId="0" applyFont="1" applyBorder="1" applyAlignment="1">
      <alignment horizontal="center" textRotation="255" wrapText="1"/>
    </xf>
    <xf numFmtId="0" fontId="2" fillId="0" borderId="68" xfId="0" applyFont="1" applyBorder="1" applyAlignment="1">
      <alignment horizontal="center" textRotation="255" wrapText="1"/>
    </xf>
    <xf numFmtId="0" fontId="2" fillId="0" borderId="18" xfId="0" applyFont="1" applyBorder="1" applyAlignment="1">
      <alignment horizontal="center" textRotation="255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textRotation="255" wrapText="1"/>
    </xf>
    <xf numFmtId="0" fontId="0" fillId="0" borderId="68" xfId="0" applyBorder="1" applyAlignment="1">
      <alignment horizontal="center" textRotation="255" wrapText="1"/>
    </xf>
    <xf numFmtId="0" fontId="0" fillId="0" borderId="18" xfId="0" applyBorder="1" applyAlignment="1">
      <alignment horizontal="center" textRotation="255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textRotation="255" wrapText="1"/>
    </xf>
    <xf numFmtId="0" fontId="2" fillId="2" borderId="70" xfId="0" applyFont="1" applyFill="1" applyBorder="1" applyAlignment="1">
      <alignment horizontal="center" textRotation="255" wrapText="1"/>
    </xf>
    <xf numFmtId="0" fontId="2" fillId="2" borderId="17" xfId="0" applyFont="1" applyFill="1" applyBorder="1" applyAlignment="1">
      <alignment horizontal="center" textRotation="255" wrapText="1"/>
    </xf>
    <xf numFmtId="0" fontId="2" fillId="2" borderId="67" xfId="0" applyFont="1" applyFill="1" applyBorder="1" applyAlignment="1">
      <alignment horizontal="center" textRotation="255" shrinkToFit="1"/>
    </xf>
    <xf numFmtId="0" fontId="2" fillId="2" borderId="68" xfId="0" applyFont="1" applyFill="1" applyBorder="1" applyAlignment="1">
      <alignment horizontal="center" textRotation="255" shrinkToFit="1"/>
    </xf>
    <xf numFmtId="0" fontId="2" fillId="2" borderId="18" xfId="0" applyFont="1" applyFill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4" fillId="2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51" xfId="0" applyBorder="1" applyAlignment="1">
      <alignment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 wrapText="1"/>
    </xf>
    <xf numFmtId="0" fontId="0" fillId="0" borderId="68" xfId="0" applyBorder="1" applyAlignment="1">
      <alignment/>
    </xf>
    <xf numFmtId="0" fontId="0" fillId="0" borderId="18" xfId="0" applyBorder="1" applyAlignment="1">
      <alignment/>
    </xf>
    <xf numFmtId="0" fontId="2" fillId="2" borderId="50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31" xfId="0" applyFont="1" applyFill="1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center" textRotation="255"/>
    </xf>
    <xf numFmtId="0" fontId="2" fillId="2" borderId="68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7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0" borderId="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" fillId="0" borderId="50" xfId="0" applyFont="1" applyBorder="1" applyAlignment="1">
      <alignment horizontal="center" textRotation="255"/>
    </xf>
    <xf numFmtId="0" fontId="2" fillId="0" borderId="16" xfId="0" applyFont="1" applyBorder="1" applyAlignment="1">
      <alignment horizontal="center" textRotation="255"/>
    </xf>
    <xf numFmtId="0" fontId="2" fillId="0" borderId="31" xfId="0" applyFont="1" applyBorder="1" applyAlignment="1">
      <alignment horizontal="center" textRotation="255"/>
    </xf>
    <xf numFmtId="0" fontId="2" fillId="0" borderId="68" xfId="0" applyFont="1" applyBorder="1" applyAlignment="1">
      <alignment horizontal="center" textRotation="255"/>
    </xf>
    <xf numFmtId="0" fontId="2" fillId="0" borderId="18" xfId="0" applyFont="1" applyBorder="1" applyAlignment="1">
      <alignment horizontal="center" textRotation="255"/>
    </xf>
    <xf numFmtId="0" fontId="2" fillId="2" borderId="15" xfId="0" applyFont="1" applyFill="1" applyBorder="1" applyAlignment="1">
      <alignment vertical="center" textRotation="255"/>
    </xf>
    <xf numFmtId="0" fontId="2" fillId="2" borderId="17" xfId="0" applyFont="1" applyFill="1" applyBorder="1" applyAlignment="1">
      <alignment vertical="center" textRotation="255"/>
    </xf>
    <xf numFmtId="0" fontId="2" fillId="2" borderId="15" xfId="0" applyFont="1" applyFill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12" fillId="0" borderId="2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4" fillId="2" borderId="63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4" fillId="2" borderId="38" xfId="0" applyFont="1" applyFill="1" applyBorder="1" applyAlignment="1">
      <alignment vertical="center" textRotation="255" wrapText="1"/>
    </xf>
    <xf numFmtId="0" fontId="4" fillId="2" borderId="22" xfId="0" applyFont="1" applyFill="1" applyBorder="1" applyAlignment="1">
      <alignment vertical="center" textRotation="255" wrapText="1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>
      <alignment vertical="center" textRotation="255"/>
    </xf>
    <xf numFmtId="0" fontId="4" fillId="2" borderId="22" xfId="0" applyFont="1" applyFill="1" applyBorder="1" applyAlignment="1">
      <alignment vertical="center" textRotation="255"/>
    </xf>
    <xf numFmtId="0" fontId="2" fillId="2" borderId="2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58" fontId="8" fillId="0" borderId="75" xfId="0" applyNumberFormat="1" applyFont="1" applyBorder="1" applyAlignment="1">
      <alignment horizontal="center" vertical="center"/>
    </xf>
    <xf numFmtId="58" fontId="8" fillId="0" borderId="76" xfId="0" applyNumberFormat="1" applyFont="1" applyBorder="1" applyAlignment="1">
      <alignment horizontal="center" vertical="center"/>
    </xf>
    <xf numFmtId="58" fontId="8" fillId="0" borderId="42" xfId="0" applyNumberFormat="1" applyFont="1" applyBorder="1" applyAlignment="1">
      <alignment horizontal="center" vertical="center"/>
    </xf>
    <xf numFmtId="58" fontId="8" fillId="0" borderId="77" xfId="0" applyNumberFormat="1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top" textRotation="255" wrapText="1"/>
    </xf>
    <xf numFmtId="0" fontId="2" fillId="0" borderId="68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top" textRotation="255"/>
    </xf>
    <xf numFmtId="0" fontId="4" fillId="2" borderId="2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74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4" fillId="2" borderId="40" xfId="0" applyFont="1" applyFill="1" applyBorder="1" applyAlignment="1">
      <alignment vertical="center" textRotation="255"/>
    </xf>
    <xf numFmtId="0" fontId="4" fillId="2" borderId="19" xfId="0" applyFont="1" applyFill="1" applyBorder="1" applyAlignment="1">
      <alignment vertical="center" textRotation="255"/>
    </xf>
    <xf numFmtId="57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57" fontId="2" fillId="2" borderId="3" xfId="0" applyNumberFormat="1" applyFont="1" applyFill="1" applyBorder="1" applyAlignment="1">
      <alignment horizontal="center" vertical="top"/>
    </xf>
    <xf numFmtId="190" fontId="2" fillId="3" borderId="11" xfId="0" applyNumberFormat="1" applyFont="1" applyFill="1" applyBorder="1" applyAlignment="1">
      <alignment vertical="center"/>
    </xf>
    <xf numFmtId="0" fontId="12" fillId="0" borderId="5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SheetLayoutView="100" workbookViewId="0" topLeftCell="A1">
      <selection activeCell="J7" sqref="J7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25390625" style="2" customWidth="1"/>
    <col min="5" max="5" width="15.625" style="2" customWidth="1"/>
    <col min="6" max="9" width="4.625" style="2" customWidth="1"/>
    <col min="10" max="10" width="27.625" style="2" customWidth="1"/>
    <col min="11" max="12" width="8.625" style="2" customWidth="1"/>
    <col min="13" max="13" width="4.625" style="2" customWidth="1"/>
    <col min="14" max="14" width="31.125" style="2" customWidth="1"/>
    <col min="15" max="15" width="15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2" t="s">
        <v>25</v>
      </c>
    </row>
    <row r="3" ht="9.75" customHeight="1" thickBot="1"/>
    <row r="4" spans="1:16" s="1" customFormat="1" ht="31.5" customHeight="1">
      <c r="A4" s="283" t="s">
        <v>39</v>
      </c>
      <c r="B4" s="290" t="s">
        <v>143</v>
      </c>
      <c r="C4" s="286" t="s">
        <v>40</v>
      </c>
      <c r="D4" s="288" t="s">
        <v>24</v>
      </c>
      <c r="E4" s="293" t="s">
        <v>5</v>
      </c>
      <c r="F4" s="300" t="s">
        <v>37</v>
      </c>
      <c r="G4" s="296" t="s">
        <v>38</v>
      </c>
      <c r="H4" s="175" t="s">
        <v>144</v>
      </c>
      <c r="I4" s="303" t="s">
        <v>4</v>
      </c>
      <c r="J4" s="277" t="s">
        <v>28</v>
      </c>
      <c r="K4" s="278"/>
      <c r="L4" s="278"/>
      <c r="M4" s="279"/>
      <c r="N4" s="277" t="s">
        <v>54</v>
      </c>
      <c r="O4" s="278"/>
      <c r="P4" s="279"/>
    </row>
    <row r="5" spans="1:16" s="51" customFormat="1" ht="21.75" customHeight="1">
      <c r="A5" s="284"/>
      <c r="B5" s="291"/>
      <c r="C5" s="287"/>
      <c r="D5" s="289"/>
      <c r="E5" s="294"/>
      <c r="F5" s="301"/>
      <c r="G5" s="297"/>
      <c r="H5" s="176"/>
      <c r="I5" s="304"/>
      <c r="J5" s="280" t="s">
        <v>14</v>
      </c>
      <c r="K5" s="299"/>
      <c r="L5" s="281"/>
      <c r="M5" s="50" t="s">
        <v>15</v>
      </c>
      <c r="N5" s="280" t="s">
        <v>16</v>
      </c>
      <c r="O5" s="281"/>
      <c r="P5" s="50" t="s">
        <v>15</v>
      </c>
    </row>
    <row r="6" spans="1:16" s="1" customFormat="1" ht="43.5" customHeight="1">
      <c r="A6" s="285"/>
      <c r="B6" s="292"/>
      <c r="C6" s="287"/>
      <c r="D6" s="289"/>
      <c r="E6" s="295"/>
      <c r="F6" s="302"/>
      <c r="G6" s="298"/>
      <c r="H6" s="177"/>
      <c r="I6" s="305"/>
      <c r="J6" s="52" t="s">
        <v>34</v>
      </c>
      <c r="K6" s="53" t="s">
        <v>7</v>
      </c>
      <c r="L6" s="53" t="s">
        <v>8</v>
      </c>
      <c r="M6" s="54" t="s">
        <v>145</v>
      </c>
      <c r="N6" s="55" t="s">
        <v>35</v>
      </c>
      <c r="O6" s="56" t="s">
        <v>36</v>
      </c>
      <c r="P6" s="54" t="s">
        <v>145</v>
      </c>
    </row>
    <row r="7" spans="1:16" ht="24">
      <c r="A7" s="119">
        <v>18</v>
      </c>
      <c r="B7" s="120">
        <v>201</v>
      </c>
      <c r="C7" s="121" t="s">
        <v>57</v>
      </c>
      <c r="D7" s="122" t="s">
        <v>58</v>
      </c>
      <c r="E7" s="123" t="s">
        <v>128</v>
      </c>
      <c r="F7" s="124">
        <v>1</v>
      </c>
      <c r="G7" s="125">
        <v>1</v>
      </c>
      <c r="H7" s="126">
        <v>1</v>
      </c>
      <c r="I7" s="125">
        <v>1</v>
      </c>
      <c r="J7" s="123" t="s">
        <v>129</v>
      </c>
      <c r="K7" s="127">
        <v>37712</v>
      </c>
      <c r="L7" s="127">
        <v>37712</v>
      </c>
      <c r="M7" s="128"/>
      <c r="N7" s="129" t="s">
        <v>183</v>
      </c>
      <c r="O7" s="130" t="s">
        <v>168</v>
      </c>
      <c r="P7" s="14"/>
    </row>
    <row r="8" spans="1:16" ht="33.75">
      <c r="A8" s="119">
        <v>18</v>
      </c>
      <c r="B8" s="120">
        <v>202</v>
      </c>
      <c r="C8" s="121" t="s">
        <v>57</v>
      </c>
      <c r="D8" s="122" t="s">
        <v>59</v>
      </c>
      <c r="E8" s="123" t="s">
        <v>80</v>
      </c>
      <c r="F8" s="124">
        <v>1</v>
      </c>
      <c r="G8" s="125">
        <v>1</v>
      </c>
      <c r="H8" s="126">
        <v>1</v>
      </c>
      <c r="I8" s="125">
        <v>1</v>
      </c>
      <c r="J8" s="121" t="s">
        <v>75</v>
      </c>
      <c r="K8" s="127">
        <v>38078</v>
      </c>
      <c r="L8" s="127">
        <v>38078</v>
      </c>
      <c r="M8" s="128"/>
      <c r="N8" s="129" t="s">
        <v>184</v>
      </c>
      <c r="O8" s="130" t="s">
        <v>169</v>
      </c>
      <c r="P8" s="14"/>
    </row>
    <row r="9" spans="1:16" ht="24">
      <c r="A9" s="119">
        <v>18</v>
      </c>
      <c r="B9" s="120">
        <v>204</v>
      </c>
      <c r="C9" s="131" t="s">
        <v>57</v>
      </c>
      <c r="D9" s="132" t="s">
        <v>60</v>
      </c>
      <c r="E9" s="123" t="s">
        <v>80</v>
      </c>
      <c r="F9" s="124">
        <v>1</v>
      </c>
      <c r="G9" s="125">
        <v>1</v>
      </c>
      <c r="H9" s="126">
        <v>1</v>
      </c>
      <c r="I9" s="125">
        <v>0</v>
      </c>
      <c r="J9" s="121" t="s">
        <v>83</v>
      </c>
      <c r="K9" s="127">
        <v>37529</v>
      </c>
      <c r="L9" s="127">
        <v>37530</v>
      </c>
      <c r="M9" s="125"/>
      <c r="N9" s="129" t="s">
        <v>84</v>
      </c>
      <c r="O9" s="133" t="s">
        <v>85</v>
      </c>
      <c r="P9" s="14"/>
    </row>
    <row r="10" spans="1:16" ht="24">
      <c r="A10" s="119">
        <v>18</v>
      </c>
      <c r="B10" s="120">
        <v>205</v>
      </c>
      <c r="C10" s="131" t="s">
        <v>57</v>
      </c>
      <c r="D10" s="132" t="s">
        <v>61</v>
      </c>
      <c r="E10" s="123" t="s">
        <v>87</v>
      </c>
      <c r="F10" s="124">
        <v>1</v>
      </c>
      <c r="G10" s="125">
        <v>2</v>
      </c>
      <c r="H10" s="126">
        <v>1</v>
      </c>
      <c r="I10" s="125">
        <v>1</v>
      </c>
      <c r="J10" s="121" t="s">
        <v>88</v>
      </c>
      <c r="K10" s="127">
        <v>38803</v>
      </c>
      <c r="L10" s="127">
        <v>38808</v>
      </c>
      <c r="M10" s="125"/>
      <c r="N10" s="123" t="s">
        <v>89</v>
      </c>
      <c r="O10" s="133" t="s">
        <v>170</v>
      </c>
      <c r="P10" s="14"/>
    </row>
    <row r="11" spans="1:16" ht="24">
      <c r="A11" s="119">
        <v>18</v>
      </c>
      <c r="B11" s="120">
        <v>206</v>
      </c>
      <c r="C11" s="131" t="s">
        <v>57</v>
      </c>
      <c r="D11" s="132" t="s">
        <v>62</v>
      </c>
      <c r="E11" s="123" t="s">
        <v>90</v>
      </c>
      <c r="F11" s="124">
        <v>1</v>
      </c>
      <c r="G11" s="125">
        <v>2</v>
      </c>
      <c r="H11" s="126">
        <v>1</v>
      </c>
      <c r="I11" s="125">
        <v>1</v>
      </c>
      <c r="J11" s="121" t="s">
        <v>91</v>
      </c>
      <c r="K11" s="127">
        <v>38986</v>
      </c>
      <c r="L11" s="127">
        <v>38991</v>
      </c>
      <c r="M11" s="125"/>
      <c r="N11" s="123" t="s">
        <v>92</v>
      </c>
      <c r="O11" s="133" t="s">
        <v>179</v>
      </c>
      <c r="P11" s="14"/>
    </row>
    <row r="12" spans="1:16" ht="24">
      <c r="A12" s="119">
        <v>18</v>
      </c>
      <c r="B12" s="120">
        <v>207</v>
      </c>
      <c r="C12" s="131" t="s">
        <v>57</v>
      </c>
      <c r="D12" s="132" t="s">
        <v>63</v>
      </c>
      <c r="E12" s="123" t="s">
        <v>95</v>
      </c>
      <c r="F12" s="124">
        <v>1</v>
      </c>
      <c r="G12" s="125">
        <v>2</v>
      </c>
      <c r="H12" s="126">
        <v>1</v>
      </c>
      <c r="I12" s="125">
        <v>1</v>
      </c>
      <c r="J12" s="121" t="s">
        <v>96</v>
      </c>
      <c r="K12" s="127">
        <v>37706</v>
      </c>
      <c r="L12" s="127">
        <v>37712</v>
      </c>
      <c r="M12" s="125"/>
      <c r="N12" s="123" t="s">
        <v>97</v>
      </c>
      <c r="O12" s="133" t="s">
        <v>171</v>
      </c>
      <c r="P12" s="14"/>
    </row>
    <row r="13" spans="1:16" ht="24">
      <c r="A13" s="119">
        <v>18</v>
      </c>
      <c r="B13" s="120">
        <v>208</v>
      </c>
      <c r="C13" s="131" t="s">
        <v>57</v>
      </c>
      <c r="D13" s="132" t="s">
        <v>64</v>
      </c>
      <c r="E13" s="123" t="s">
        <v>98</v>
      </c>
      <c r="F13" s="124">
        <v>1</v>
      </c>
      <c r="G13" s="125">
        <v>1</v>
      </c>
      <c r="H13" s="126">
        <v>1</v>
      </c>
      <c r="I13" s="125">
        <v>1</v>
      </c>
      <c r="J13" s="121" t="s">
        <v>99</v>
      </c>
      <c r="K13" s="127">
        <v>39167</v>
      </c>
      <c r="L13" s="127">
        <v>39173</v>
      </c>
      <c r="M13" s="125"/>
      <c r="N13" s="123" t="s">
        <v>100</v>
      </c>
      <c r="O13" s="133" t="s">
        <v>172</v>
      </c>
      <c r="P13" s="14"/>
    </row>
    <row r="14" spans="1:16" ht="24">
      <c r="A14" s="119">
        <v>18</v>
      </c>
      <c r="B14" s="120">
        <v>209</v>
      </c>
      <c r="C14" s="131" t="s">
        <v>57</v>
      </c>
      <c r="D14" s="132" t="s">
        <v>65</v>
      </c>
      <c r="E14" s="123" t="s">
        <v>80</v>
      </c>
      <c r="F14" s="124">
        <v>1</v>
      </c>
      <c r="G14" s="125">
        <v>1</v>
      </c>
      <c r="H14" s="126">
        <v>1</v>
      </c>
      <c r="I14" s="125">
        <v>1</v>
      </c>
      <c r="J14" s="121" t="s">
        <v>102</v>
      </c>
      <c r="K14" s="127">
        <v>38626</v>
      </c>
      <c r="L14" s="127">
        <v>38626</v>
      </c>
      <c r="M14" s="125"/>
      <c r="N14" s="123" t="s">
        <v>103</v>
      </c>
      <c r="O14" s="133" t="s">
        <v>173</v>
      </c>
      <c r="P14" s="14"/>
    </row>
    <row r="15" spans="1:16" ht="24">
      <c r="A15" s="119">
        <v>18</v>
      </c>
      <c r="B15" s="120">
        <v>210</v>
      </c>
      <c r="C15" s="131" t="s">
        <v>57</v>
      </c>
      <c r="D15" s="132" t="s">
        <v>66</v>
      </c>
      <c r="E15" s="123" t="s">
        <v>110</v>
      </c>
      <c r="F15" s="124">
        <v>1</v>
      </c>
      <c r="G15" s="125">
        <v>2</v>
      </c>
      <c r="H15" s="126">
        <v>1</v>
      </c>
      <c r="I15" s="125">
        <v>1</v>
      </c>
      <c r="J15" s="121" t="s">
        <v>111</v>
      </c>
      <c r="K15" s="127">
        <v>39167</v>
      </c>
      <c r="L15" s="127">
        <v>39173</v>
      </c>
      <c r="M15" s="125"/>
      <c r="N15" s="123" t="s">
        <v>185</v>
      </c>
      <c r="O15" s="133" t="s">
        <v>174</v>
      </c>
      <c r="P15" s="14"/>
    </row>
    <row r="16" spans="1:16" ht="24">
      <c r="A16" s="119">
        <v>18</v>
      </c>
      <c r="B16" s="120">
        <v>322</v>
      </c>
      <c r="C16" s="131" t="s">
        <v>57</v>
      </c>
      <c r="D16" s="132" t="s">
        <v>67</v>
      </c>
      <c r="E16" s="134" t="s">
        <v>80</v>
      </c>
      <c r="F16" s="135">
        <v>1</v>
      </c>
      <c r="G16" s="136">
        <v>2</v>
      </c>
      <c r="H16" s="126">
        <v>1</v>
      </c>
      <c r="I16" s="125">
        <v>1</v>
      </c>
      <c r="J16" s="137"/>
      <c r="K16" s="138"/>
      <c r="L16" s="138"/>
      <c r="M16" s="136">
        <v>0</v>
      </c>
      <c r="N16" s="123" t="s">
        <v>180</v>
      </c>
      <c r="O16" s="133" t="s">
        <v>173</v>
      </c>
      <c r="P16" s="14"/>
    </row>
    <row r="17" spans="1:16" ht="17.25" customHeight="1">
      <c r="A17" s="119">
        <v>18</v>
      </c>
      <c r="B17" s="120">
        <v>382</v>
      </c>
      <c r="C17" s="131" t="s">
        <v>57</v>
      </c>
      <c r="D17" s="132" t="s">
        <v>68</v>
      </c>
      <c r="E17" s="139" t="s">
        <v>121</v>
      </c>
      <c r="F17" s="140">
        <v>2</v>
      </c>
      <c r="G17" s="120">
        <v>2</v>
      </c>
      <c r="H17" s="141">
        <v>0</v>
      </c>
      <c r="I17" s="142">
        <v>0</v>
      </c>
      <c r="J17" s="121"/>
      <c r="K17" s="143"/>
      <c r="L17" s="143"/>
      <c r="M17" s="125">
        <v>0</v>
      </c>
      <c r="N17" s="139"/>
      <c r="O17" s="144"/>
      <c r="P17" s="14">
        <v>0</v>
      </c>
    </row>
    <row r="18" spans="1:16" ht="24">
      <c r="A18" s="119">
        <v>18</v>
      </c>
      <c r="B18" s="120">
        <v>404</v>
      </c>
      <c r="C18" s="131" t="s">
        <v>57</v>
      </c>
      <c r="D18" s="132" t="s">
        <v>69</v>
      </c>
      <c r="E18" s="145" t="s">
        <v>113</v>
      </c>
      <c r="F18" s="146">
        <v>2</v>
      </c>
      <c r="G18" s="147">
        <v>2</v>
      </c>
      <c r="H18" s="126">
        <v>0</v>
      </c>
      <c r="I18" s="125">
        <v>1</v>
      </c>
      <c r="J18" s="148"/>
      <c r="K18" s="149"/>
      <c r="L18" s="149"/>
      <c r="M18" s="147">
        <v>0</v>
      </c>
      <c r="N18" s="123" t="s">
        <v>186</v>
      </c>
      <c r="O18" s="133" t="s">
        <v>173</v>
      </c>
      <c r="P18" s="14"/>
    </row>
    <row r="19" spans="1:16" ht="24">
      <c r="A19" s="119">
        <v>18</v>
      </c>
      <c r="B19" s="120">
        <v>423</v>
      </c>
      <c r="C19" s="131" t="s">
        <v>57</v>
      </c>
      <c r="D19" s="132" t="s">
        <v>70</v>
      </c>
      <c r="E19" s="123" t="s">
        <v>80</v>
      </c>
      <c r="F19" s="124">
        <v>1</v>
      </c>
      <c r="G19" s="125">
        <v>1</v>
      </c>
      <c r="H19" s="126">
        <v>1</v>
      </c>
      <c r="I19" s="125">
        <v>0</v>
      </c>
      <c r="J19" s="121"/>
      <c r="K19" s="143"/>
      <c r="L19" s="143"/>
      <c r="M19" s="125">
        <v>2</v>
      </c>
      <c r="N19" s="123" t="s">
        <v>114</v>
      </c>
      <c r="O19" s="133" t="s">
        <v>175</v>
      </c>
      <c r="P19" s="14"/>
    </row>
    <row r="20" spans="1:16" ht="24">
      <c r="A20" s="119">
        <v>18</v>
      </c>
      <c r="B20" s="120">
        <v>442</v>
      </c>
      <c r="C20" s="131" t="s">
        <v>57</v>
      </c>
      <c r="D20" s="132" t="s">
        <v>71</v>
      </c>
      <c r="E20" s="123" t="s">
        <v>116</v>
      </c>
      <c r="F20" s="124">
        <v>1</v>
      </c>
      <c r="G20" s="125">
        <v>2</v>
      </c>
      <c r="H20" s="126">
        <v>0</v>
      </c>
      <c r="I20" s="125">
        <v>0</v>
      </c>
      <c r="J20" s="121"/>
      <c r="K20" s="143"/>
      <c r="L20" s="143"/>
      <c r="M20" s="125">
        <v>2</v>
      </c>
      <c r="N20" s="123" t="s">
        <v>187</v>
      </c>
      <c r="O20" s="133" t="s">
        <v>176</v>
      </c>
      <c r="P20" s="14"/>
    </row>
    <row r="21" spans="1:16" ht="24">
      <c r="A21" s="119">
        <v>18</v>
      </c>
      <c r="B21" s="120">
        <v>481</v>
      </c>
      <c r="C21" s="131" t="s">
        <v>57</v>
      </c>
      <c r="D21" s="132" t="s">
        <v>72</v>
      </c>
      <c r="E21" s="123" t="s">
        <v>118</v>
      </c>
      <c r="F21" s="124">
        <v>1</v>
      </c>
      <c r="G21" s="125">
        <v>2</v>
      </c>
      <c r="H21" s="126">
        <v>1</v>
      </c>
      <c r="I21" s="125">
        <v>0</v>
      </c>
      <c r="J21" s="121"/>
      <c r="K21" s="143"/>
      <c r="L21" s="143"/>
      <c r="M21" s="125">
        <v>0</v>
      </c>
      <c r="N21" s="123" t="s">
        <v>182</v>
      </c>
      <c r="O21" s="133" t="s">
        <v>177</v>
      </c>
      <c r="P21" s="14"/>
    </row>
    <row r="22" spans="1:16" ht="24">
      <c r="A22" s="119">
        <v>18</v>
      </c>
      <c r="B22" s="120">
        <v>483</v>
      </c>
      <c r="C22" s="131" t="s">
        <v>57</v>
      </c>
      <c r="D22" s="132" t="s">
        <v>73</v>
      </c>
      <c r="E22" s="123" t="s">
        <v>87</v>
      </c>
      <c r="F22" s="124">
        <v>1</v>
      </c>
      <c r="G22" s="125">
        <v>2</v>
      </c>
      <c r="H22" s="126">
        <v>0</v>
      </c>
      <c r="I22" s="125">
        <v>0</v>
      </c>
      <c r="J22" s="121"/>
      <c r="K22" s="143"/>
      <c r="L22" s="143"/>
      <c r="M22" s="125">
        <v>0</v>
      </c>
      <c r="N22" s="123" t="s">
        <v>119</v>
      </c>
      <c r="O22" s="133" t="s">
        <v>178</v>
      </c>
      <c r="P22" s="14"/>
    </row>
    <row r="23" spans="1:16" ht="16.5" customHeight="1" thickBot="1">
      <c r="A23" s="178">
        <v>18</v>
      </c>
      <c r="B23" s="179">
        <v>501</v>
      </c>
      <c r="C23" s="180" t="s">
        <v>57</v>
      </c>
      <c r="D23" s="181" t="s">
        <v>74</v>
      </c>
      <c r="E23" s="182" t="s">
        <v>120</v>
      </c>
      <c r="F23" s="183">
        <v>1</v>
      </c>
      <c r="G23" s="184">
        <v>2</v>
      </c>
      <c r="H23" s="185">
        <v>0</v>
      </c>
      <c r="I23" s="184">
        <v>0</v>
      </c>
      <c r="J23" s="182"/>
      <c r="K23" s="186"/>
      <c r="L23" s="186"/>
      <c r="M23" s="184">
        <v>0</v>
      </c>
      <c r="N23" s="182"/>
      <c r="O23" s="186"/>
      <c r="P23" s="184">
        <v>0</v>
      </c>
    </row>
    <row r="24" spans="1:16" ht="16.5" customHeight="1" thickBot="1">
      <c r="A24" s="17"/>
      <c r="B24" s="18">
        <v>1000</v>
      </c>
      <c r="C24" s="282" t="s">
        <v>10</v>
      </c>
      <c r="D24" s="282"/>
      <c r="E24" s="95"/>
      <c r="F24" s="20"/>
      <c r="G24" s="16"/>
      <c r="H24" s="25">
        <f>SUM(H7:H23)</f>
        <v>12</v>
      </c>
      <c r="I24" s="26">
        <f>SUM(I7:I23)</f>
        <v>10</v>
      </c>
      <c r="J24" s="25">
        <f>COUNTA(J7:J23)</f>
        <v>9</v>
      </c>
      <c r="K24" s="23"/>
      <c r="L24" s="23"/>
      <c r="M24" s="24"/>
      <c r="N24" s="25">
        <f>COUNTA(N7:N23)</f>
        <v>15</v>
      </c>
      <c r="O24" s="23"/>
      <c r="P24" s="24"/>
    </row>
  </sheetData>
  <mergeCells count="14">
    <mergeCell ref="J5:L5"/>
    <mergeCell ref="F4:F6"/>
    <mergeCell ref="I4:I6"/>
    <mergeCell ref="J4:M4"/>
    <mergeCell ref="N4:P4"/>
    <mergeCell ref="N5:O5"/>
    <mergeCell ref="C24:D24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&amp;R（福井県）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0.625" style="2" customWidth="1"/>
    <col min="6" max="6" width="11.625" style="2" customWidth="1"/>
    <col min="7" max="7" width="8.625" style="2" customWidth="1"/>
    <col min="8" max="8" width="24.25390625" style="2" customWidth="1"/>
    <col min="9" max="9" width="12.625" style="2" customWidth="1"/>
    <col min="10" max="10" width="22.00390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2" t="s">
        <v>47</v>
      </c>
    </row>
    <row r="3" ht="12.75" thickBot="1"/>
    <row r="4" spans="1:20" s="1" customFormat="1" ht="19.5" customHeight="1">
      <c r="A4" s="320" t="s">
        <v>39</v>
      </c>
      <c r="B4" s="323" t="s">
        <v>188</v>
      </c>
      <c r="C4" s="326" t="s">
        <v>148</v>
      </c>
      <c r="D4" s="329" t="s">
        <v>149</v>
      </c>
      <c r="E4" s="277" t="s">
        <v>51</v>
      </c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  <c r="T4" s="313" t="s">
        <v>26</v>
      </c>
    </row>
    <row r="5" spans="1:20" s="1" customFormat="1" ht="19.5" customHeight="1">
      <c r="A5" s="321"/>
      <c r="B5" s="324"/>
      <c r="C5" s="327"/>
      <c r="D5" s="330"/>
      <c r="E5" s="65"/>
      <c r="F5" s="62"/>
      <c r="G5" s="66"/>
      <c r="H5" s="66"/>
      <c r="I5" s="66"/>
      <c r="J5" s="66"/>
      <c r="K5" s="280" t="s">
        <v>189</v>
      </c>
      <c r="L5" s="299"/>
      <c r="M5" s="299"/>
      <c r="N5" s="299"/>
      <c r="O5" s="299"/>
      <c r="P5" s="299"/>
      <c r="Q5" s="299"/>
      <c r="R5" s="299"/>
      <c r="S5" s="319"/>
      <c r="T5" s="314"/>
    </row>
    <row r="6" spans="1:20" s="1" customFormat="1" ht="19.5" customHeight="1">
      <c r="A6" s="321"/>
      <c r="B6" s="324"/>
      <c r="C6" s="327"/>
      <c r="D6" s="330"/>
      <c r="E6" s="316" t="s">
        <v>190</v>
      </c>
      <c r="F6" s="57"/>
      <c r="G6" s="306" t="s">
        <v>45</v>
      </c>
      <c r="H6" s="306"/>
      <c r="I6" s="306"/>
      <c r="J6" s="307"/>
      <c r="K6" s="308" t="s">
        <v>52</v>
      </c>
      <c r="L6" s="309"/>
      <c r="M6" s="310"/>
      <c r="N6" s="307" t="s">
        <v>53</v>
      </c>
      <c r="O6" s="309"/>
      <c r="P6" s="310"/>
      <c r="Q6" s="307" t="s">
        <v>191</v>
      </c>
      <c r="R6" s="309"/>
      <c r="S6" s="318"/>
      <c r="T6" s="314"/>
    </row>
    <row r="7" spans="1:20" ht="49.5" customHeight="1">
      <c r="A7" s="322"/>
      <c r="B7" s="325"/>
      <c r="C7" s="328"/>
      <c r="D7" s="331"/>
      <c r="E7" s="317"/>
      <c r="F7" s="60" t="s">
        <v>41</v>
      </c>
      <c r="G7" s="61" t="s">
        <v>42</v>
      </c>
      <c r="H7" s="61" t="s">
        <v>44</v>
      </c>
      <c r="I7" s="61" t="s">
        <v>43</v>
      </c>
      <c r="J7" s="63" t="s">
        <v>150</v>
      </c>
      <c r="K7" s="187" t="s">
        <v>192</v>
      </c>
      <c r="L7" s="188" t="s">
        <v>193</v>
      </c>
      <c r="M7" s="189" t="s">
        <v>46</v>
      </c>
      <c r="N7" s="190" t="s">
        <v>192</v>
      </c>
      <c r="O7" s="188" t="s">
        <v>193</v>
      </c>
      <c r="P7" s="191" t="s">
        <v>46</v>
      </c>
      <c r="Q7" s="189" t="s">
        <v>192</v>
      </c>
      <c r="R7" s="188" t="s">
        <v>193</v>
      </c>
      <c r="S7" s="189" t="s">
        <v>46</v>
      </c>
      <c r="T7" s="315"/>
    </row>
    <row r="8" spans="1:20" ht="41.25" customHeight="1">
      <c r="A8" s="119">
        <v>18</v>
      </c>
      <c r="B8" s="120">
        <v>201</v>
      </c>
      <c r="C8" s="121" t="s">
        <v>57</v>
      </c>
      <c r="D8" s="122" t="s">
        <v>58</v>
      </c>
      <c r="E8" s="150" t="s">
        <v>130</v>
      </c>
      <c r="F8" s="151"/>
      <c r="G8" s="152" t="s">
        <v>131</v>
      </c>
      <c r="H8" s="151" t="s">
        <v>196</v>
      </c>
      <c r="I8" s="152" t="s">
        <v>132</v>
      </c>
      <c r="J8" s="194" t="s">
        <v>194</v>
      </c>
      <c r="K8" s="12"/>
      <c r="L8" s="4"/>
      <c r="M8" s="4"/>
      <c r="N8" s="56" t="s">
        <v>142</v>
      </c>
      <c r="O8" s="4"/>
      <c r="P8" s="56" t="s">
        <v>142</v>
      </c>
      <c r="Q8" s="4"/>
      <c r="R8" s="4"/>
      <c r="S8" s="68"/>
      <c r="T8" s="195">
        <v>1</v>
      </c>
    </row>
    <row r="9" spans="1:20" ht="63" customHeight="1">
      <c r="A9" s="119">
        <v>18</v>
      </c>
      <c r="B9" s="120">
        <v>202</v>
      </c>
      <c r="C9" s="131" t="s">
        <v>57</v>
      </c>
      <c r="D9" s="132" t="s">
        <v>59</v>
      </c>
      <c r="E9" s="150" t="s">
        <v>76</v>
      </c>
      <c r="F9" s="151"/>
      <c r="G9" s="152" t="s">
        <v>77</v>
      </c>
      <c r="H9" s="151" t="s">
        <v>78</v>
      </c>
      <c r="I9" s="152" t="s">
        <v>139</v>
      </c>
      <c r="J9" s="192" t="s">
        <v>79</v>
      </c>
      <c r="K9" s="88" t="s">
        <v>142</v>
      </c>
      <c r="L9" s="4"/>
      <c r="M9" s="4"/>
      <c r="N9" s="56" t="s">
        <v>142</v>
      </c>
      <c r="O9" s="4"/>
      <c r="P9" s="4"/>
      <c r="Q9" s="4"/>
      <c r="R9" s="4"/>
      <c r="S9" s="68"/>
      <c r="T9" s="195">
        <v>1</v>
      </c>
    </row>
    <row r="10" spans="1:20" ht="13.5" customHeight="1">
      <c r="A10" s="119">
        <v>18</v>
      </c>
      <c r="B10" s="120">
        <v>204</v>
      </c>
      <c r="C10" s="131" t="s">
        <v>57</v>
      </c>
      <c r="D10" s="132" t="s">
        <v>60</v>
      </c>
      <c r="E10" s="150"/>
      <c r="F10" s="151"/>
      <c r="G10" s="152"/>
      <c r="H10" s="151"/>
      <c r="I10" s="152"/>
      <c r="J10" s="153"/>
      <c r="K10" s="12"/>
      <c r="L10" s="4"/>
      <c r="M10" s="4"/>
      <c r="N10" s="4"/>
      <c r="O10" s="4"/>
      <c r="P10" s="4"/>
      <c r="Q10" s="4"/>
      <c r="R10" s="4"/>
      <c r="S10" s="68"/>
      <c r="T10" s="196">
        <v>0</v>
      </c>
    </row>
    <row r="11" spans="1:20" ht="13.5" customHeight="1">
      <c r="A11" s="119">
        <v>18</v>
      </c>
      <c r="B11" s="120">
        <v>205</v>
      </c>
      <c r="C11" s="131" t="s">
        <v>57</v>
      </c>
      <c r="D11" s="132" t="s">
        <v>61</v>
      </c>
      <c r="E11" s="150"/>
      <c r="F11" s="151"/>
      <c r="G11" s="152"/>
      <c r="H11" s="151"/>
      <c r="I11" s="152"/>
      <c r="J11" s="153"/>
      <c r="K11" s="12"/>
      <c r="L11" s="4"/>
      <c r="M11" s="4"/>
      <c r="N11" s="4"/>
      <c r="O11" s="4"/>
      <c r="P11" s="4"/>
      <c r="Q11" s="4"/>
      <c r="R11" s="4"/>
      <c r="S11" s="68"/>
      <c r="T11" s="196">
        <v>1</v>
      </c>
    </row>
    <row r="12" spans="1:20" ht="13.5" customHeight="1">
      <c r="A12" s="119">
        <v>18</v>
      </c>
      <c r="B12" s="120">
        <v>206</v>
      </c>
      <c r="C12" s="131" t="s">
        <v>57</v>
      </c>
      <c r="D12" s="132" t="s">
        <v>62</v>
      </c>
      <c r="E12" s="150"/>
      <c r="F12" s="151"/>
      <c r="G12" s="152"/>
      <c r="H12" s="151"/>
      <c r="I12" s="152"/>
      <c r="J12" s="153"/>
      <c r="K12" s="12"/>
      <c r="L12" s="4"/>
      <c r="M12" s="4"/>
      <c r="N12" s="4"/>
      <c r="O12" s="4"/>
      <c r="P12" s="4"/>
      <c r="Q12" s="4"/>
      <c r="R12" s="4"/>
      <c r="S12" s="68"/>
      <c r="T12" s="196">
        <v>1</v>
      </c>
    </row>
    <row r="13" spans="1:20" ht="24">
      <c r="A13" s="119">
        <v>18</v>
      </c>
      <c r="B13" s="120">
        <v>207</v>
      </c>
      <c r="C13" s="131" t="s">
        <v>57</v>
      </c>
      <c r="D13" s="132" t="s">
        <v>63</v>
      </c>
      <c r="E13" s="150" t="s">
        <v>136</v>
      </c>
      <c r="F13" s="151"/>
      <c r="G13" s="152" t="s">
        <v>137</v>
      </c>
      <c r="H13" s="151" t="s">
        <v>138</v>
      </c>
      <c r="I13" s="152" t="s">
        <v>140</v>
      </c>
      <c r="J13" s="192" t="s">
        <v>195</v>
      </c>
      <c r="K13" s="12"/>
      <c r="L13" s="4"/>
      <c r="M13" s="4"/>
      <c r="N13" s="4"/>
      <c r="O13" s="4"/>
      <c r="P13" s="4"/>
      <c r="Q13" s="4"/>
      <c r="R13" s="4"/>
      <c r="S13" s="68"/>
      <c r="T13" s="196">
        <v>1</v>
      </c>
    </row>
    <row r="14" spans="1:20" ht="13.5" customHeight="1">
      <c r="A14" s="119">
        <v>18</v>
      </c>
      <c r="B14" s="120">
        <v>208</v>
      </c>
      <c r="C14" s="131" t="s">
        <v>57</v>
      </c>
      <c r="D14" s="132" t="s">
        <v>64</v>
      </c>
      <c r="E14" s="150"/>
      <c r="F14" s="151"/>
      <c r="G14" s="152"/>
      <c r="H14" s="151"/>
      <c r="I14" s="152"/>
      <c r="J14" s="193"/>
      <c r="K14" s="12"/>
      <c r="L14" s="4"/>
      <c r="M14" s="4"/>
      <c r="N14" s="4"/>
      <c r="O14" s="4"/>
      <c r="P14" s="4"/>
      <c r="Q14" s="4"/>
      <c r="R14" s="4"/>
      <c r="S14" s="68"/>
      <c r="T14" s="196">
        <v>1</v>
      </c>
    </row>
    <row r="15" spans="1:20" ht="24">
      <c r="A15" s="119">
        <v>18</v>
      </c>
      <c r="B15" s="120">
        <v>209</v>
      </c>
      <c r="C15" s="131" t="s">
        <v>57</v>
      </c>
      <c r="D15" s="132" t="s">
        <v>65</v>
      </c>
      <c r="E15" s="150" t="s">
        <v>104</v>
      </c>
      <c r="F15" s="151" t="s">
        <v>146</v>
      </c>
      <c r="G15" s="152" t="s">
        <v>105</v>
      </c>
      <c r="H15" s="151" t="s">
        <v>106</v>
      </c>
      <c r="I15" s="152" t="s">
        <v>141</v>
      </c>
      <c r="J15" s="192" t="s">
        <v>107</v>
      </c>
      <c r="K15" s="12"/>
      <c r="L15" s="4"/>
      <c r="M15" s="56" t="s">
        <v>142</v>
      </c>
      <c r="N15" s="4"/>
      <c r="O15" s="4"/>
      <c r="P15" s="56" t="s">
        <v>142</v>
      </c>
      <c r="Q15" s="4"/>
      <c r="R15" s="4"/>
      <c r="S15" s="68"/>
      <c r="T15" s="196">
        <v>1</v>
      </c>
    </row>
    <row r="16" spans="1:20" ht="13.5" customHeight="1">
      <c r="A16" s="8">
        <v>18</v>
      </c>
      <c r="B16" s="9">
        <v>210</v>
      </c>
      <c r="C16" s="91" t="s">
        <v>57</v>
      </c>
      <c r="D16" s="92" t="s">
        <v>66</v>
      </c>
      <c r="E16" s="97"/>
      <c r="F16" s="99"/>
      <c r="G16" s="87"/>
      <c r="H16" s="98"/>
      <c r="I16" s="87"/>
      <c r="J16" s="104"/>
      <c r="K16" s="12"/>
      <c r="L16" s="4"/>
      <c r="M16" s="4"/>
      <c r="N16" s="4"/>
      <c r="O16" s="4"/>
      <c r="P16" s="4"/>
      <c r="Q16" s="4"/>
      <c r="R16" s="4"/>
      <c r="S16" s="68"/>
      <c r="T16" s="196">
        <v>1</v>
      </c>
    </row>
    <row r="17" spans="1:20" ht="13.5" customHeight="1">
      <c r="A17" s="8">
        <v>18</v>
      </c>
      <c r="B17" s="9">
        <v>322</v>
      </c>
      <c r="C17" s="91" t="s">
        <v>57</v>
      </c>
      <c r="D17" s="92" t="s">
        <v>67</v>
      </c>
      <c r="E17" s="96"/>
      <c r="F17" s="100"/>
      <c r="G17" s="4"/>
      <c r="H17" s="21"/>
      <c r="I17" s="4"/>
      <c r="J17" s="73"/>
      <c r="K17" s="12"/>
      <c r="L17" s="4"/>
      <c r="M17" s="4"/>
      <c r="N17" s="4"/>
      <c r="O17" s="4"/>
      <c r="P17" s="4"/>
      <c r="Q17" s="4"/>
      <c r="R17" s="4"/>
      <c r="S17" s="68"/>
      <c r="T17" s="196">
        <v>0</v>
      </c>
    </row>
    <row r="18" spans="1:20" ht="13.5" customHeight="1">
      <c r="A18" s="8">
        <v>18</v>
      </c>
      <c r="B18" s="9">
        <v>382</v>
      </c>
      <c r="C18" s="91" t="s">
        <v>57</v>
      </c>
      <c r="D18" s="92" t="s">
        <v>68</v>
      </c>
      <c r="E18" s="96"/>
      <c r="F18" s="100"/>
      <c r="G18" s="4"/>
      <c r="H18" s="21"/>
      <c r="I18" s="4"/>
      <c r="J18" s="73"/>
      <c r="K18" s="12"/>
      <c r="L18" s="4"/>
      <c r="M18" s="4"/>
      <c r="N18" s="4"/>
      <c r="O18" s="4"/>
      <c r="P18" s="4"/>
      <c r="Q18" s="4"/>
      <c r="R18" s="4"/>
      <c r="S18" s="68"/>
      <c r="T18" s="196">
        <v>1</v>
      </c>
    </row>
    <row r="19" spans="1:20" ht="13.5" customHeight="1">
      <c r="A19" s="8">
        <v>18</v>
      </c>
      <c r="B19" s="9">
        <v>404</v>
      </c>
      <c r="C19" s="91" t="s">
        <v>57</v>
      </c>
      <c r="D19" s="92" t="s">
        <v>69</v>
      </c>
      <c r="E19" s="96"/>
      <c r="F19" s="100"/>
      <c r="G19" s="4"/>
      <c r="H19" s="21"/>
      <c r="I19" s="4"/>
      <c r="J19" s="73"/>
      <c r="K19" s="12"/>
      <c r="L19" s="4"/>
      <c r="M19" s="4"/>
      <c r="N19" s="4"/>
      <c r="O19" s="4"/>
      <c r="P19" s="4"/>
      <c r="Q19" s="4"/>
      <c r="R19" s="4"/>
      <c r="S19" s="68"/>
      <c r="T19" s="196">
        <v>0</v>
      </c>
    </row>
    <row r="20" spans="1:20" ht="13.5" customHeight="1">
      <c r="A20" s="8">
        <v>18</v>
      </c>
      <c r="B20" s="9">
        <v>423</v>
      </c>
      <c r="C20" s="91" t="s">
        <v>57</v>
      </c>
      <c r="D20" s="92" t="s">
        <v>70</v>
      </c>
      <c r="E20" s="96"/>
      <c r="F20" s="100"/>
      <c r="G20" s="4"/>
      <c r="H20" s="21"/>
      <c r="I20" s="4"/>
      <c r="J20" s="73"/>
      <c r="K20" s="12"/>
      <c r="L20" s="4"/>
      <c r="M20" s="4"/>
      <c r="N20" s="4"/>
      <c r="O20" s="4"/>
      <c r="P20" s="4"/>
      <c r="Q20" s="4"/>
      <c r="R20" s="4"/>
      <c r="S20" s="68"/>
      <c r="T20" s="196">
        <v>0</v>
      </c>
    </row>
    <row r="21" spans="1:20" ht="13.5" customHeight="1">
      <c r="A21" s="8">
        <v>18</v>
      </c>
      <c r="B21" s="9">
        <v>442</v>
      </c>
      <c r="C21" s="91" t="s">
        <v>57</v>
      </c>
      <c r="D21" s="92" t="s">
        <v>71</v>
      </c>
      <c r="E21" s="96"/>
      <c r="F21" s="100"/>
      <c r="G21" s="4"/>
      <c r="H21" s="21"/>
      <c r="I21" s="4"/>
      <c r="J21" s="73"/>
      <c r="K21" s="12"/>
      <c r="L21" s="4"/>
      <c r="M21" s="4"/>
      <c r="N21" s="4"/>
      <c r="O21" s="4"/>
      <c r="P21" s="4"/>
      <c r="Q21" s="4"/>
      <c r="R21" s="4"/>
      <c r="S21" s="68"/>
      <c r="T21" s="196">
        <v>0</v>
      </c>
    </row>
    <row r="22" spans="1:20" ht="13.5" customHeight="1">
      <c r="A22" s="8">
        <v>18</v>
      </c>
      <c r="B22" s="9">
        <v>481</v>
      </c>
      <c r="C22" s="91" t="s">
        <v>57</v>
      </c>
      <c r="D22" s="92" t="s">
        <v>72</v>
      </c>
      <c r="E22" s="96"/>
      <c r="F22" s="100"/>
      <c r="G22" s="4"/>
      <c r="H22" s="21"/>
      <c r="I22" s="4"/>
      <c r="J22" s="73"/>
      <c r="K22" s="12"/>
      <c r="L22" s="4"/>
      <c r="M22" s="4"/>
      <c r="N22" s="4"/>
      <c r="O22" s="4"/>
      <c r="P22" s="4"/>
      <c r="Q22" s="4"/>
      <c r="R22" s="4"/>
      <c r="S22" s="68"/>
      <c r="T22" s="196">
        <v>0</v>
      </c>
    </row>
    <row r="23" spans="1:20" ht="13.5" customHeight="1">
      <c r="A23" s="8">
        <v>18</v>
      </c>
      <c r="B23" s="9">
        <v>483</v>
      </c>
      <c r="C23" s="91" t="s">
        <v>57</v>
      </c>
      <c r="D23" s="92" t="s">
        <v>73</v>
      </c>
      <c r="E23" s="96"/>
      <c r="F23" s="100"/>
      <c r="G23" s="4"/>
      <c r="H23" s="21"/>
      <c r="I23" s="4"/>
      <c r="J23" s="73"/>
      <c r="K23" s="12"/>
      <c r="L23" s="4"/>
      <c r="M23" s="4"/>
      <c r="N23" s="4"/>
      <c r="O23" s="4"/>
      <c r="P23" s="4"/>
      <c r="Q23" s="4"/>
      <c r="R23" s="4"/>
      <c r="S23" s="68"/>
      <c r="T23" s="196">
        <v>0</v>
      </c>
    </row>
    <row r="24" spans="1:20" ht="13.5" customHeight="1" thickBot="1">
      <c r="A24" s="10">
        <v>18</v>
      </c>
      <c r="B24" s="11">
        <v>501</v>
      </c>
      <c r="C24" s="93" t="s">
        <v>57</v>
      </c>
      <c r="D24" s="94" t="s">
        <v>74</v>
      </c>
      <c r="E24" s="101"/>
      <c r="F24" s="102"/>
      <c r="G24" s="71"/>
      <c r="H24" s="103"/>
      <c r="I24" s="71"/>
      <c r="J24" s="74"/>
      <c r="K24" s="70"/>
      <c r="L24" s="71"/>
      <c r="M24" s="71"/>
      <c r="N24" s="71"/>
      <c r="O24" s="71"/>
      <c r="P24" s="71"/>
      <c r="Q24" s="71"/>
      <c r="R24" s="71"/>
      <c r="S24" s="72"/>
      <c r="T24" s="197">
        <v>0</v>
      </c>
    </row>
    <row r="25" spans="1:20" ht="16.5" customHeight="1" thickBot="1">
      <c r="A25" s="17"/>
      <c r="B25" s="18">
        <v>1000</v>
      </c>
      <c r="C25" s="311" t="s">
        <v>10</v>
      </c>
      <c r="D25" s="312"/>
      <c r="E25" s="58">
        <f>COUNTA(E8:E24)</f>
        <v>4</v>
      </c>
      <c r="F25" s="59"/>
      <c r="G25" s="59"/>
      <c r="H25" s="59"/>
      <c r="I25" s="59"/>
      <c r="J25" s="64"/>
      <c r="K25" s="31">
        <f>COUNTA(K8:K24)</f>
        <v>1</v>
      </c>
      <c r="L25" s="30"/>
      <c r="M25" s="30">
        <f>COUNTA(M8:M24)</f>
        <v>1</v>
      </c>
      <c r="N25" s="30">
        <f>COUNTA(N8:N24)</f>
        <v>2</v>
      </c>
      <c r="O25" s="30"/>
      <c r="P25" s="30">
        <f>COUNTA(P8:P24)</f>
        <v>2</v>
      </c>
      <c r="Q25" s="30"/>
      <c r="R25" s="30"/>
      <c r="S25" s="49"/>
      <c r="T25" s="198">
        <f>SUM(T8:T24)</f>
        <v>9</v>
      </c>
    </row>
  </sheetData>
  <mergeCells count="13">
    <mergeCell ref="A4:A7"/>
    <mergeCell ref="B4:B7"/>
    <mergeCell ref="C4:C7"/>
    <mergeCell ref="D4:D7"/>
    <mergeCell ref="G6:J6"/>
    <mergeCell ref="K6:M6"/>
    <mergeCell ref="C25:D25"/>
    <mergeCell ref="T4:T7"/>
    <mergeCell ref="E6:E7"/>
    <mergeCell ref="N6:P6"/>
    <mergeCell ref="Q6:S6"/>
    <mergeCell ref="K5:S5"/>
    <mergeCell ref="E4:S4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&amp;R（福井県）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10.75390625" style="2" customWidth="1"/>
    <col min="6" max="6" width="33.875" style="2" customWidth="1"/>
    <col min="7" max="16" width="5.875" style="2" customWidth="1"/>
    <col min="17" max="17" width="6.75390625" style="2" customWidth="1"/>
    <col min="18" max="19" width="6.37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22" t="s">
        <v>56</v>
      </c>
      <c r="E2" s="39"/>
    </row>
    <row r="3" ht="12.75" thickBot="1"/>
    <row r="4" spans="1:19" s="1" customFormat="1" ht="24" customHeight="1">
      <c r="A4" s="353" t="s">
        <v>39</v>
      </c>
      <c r="B4" s="290" t="s">
        <v>147</v>
      </c>
      <c r="C4" s="326" t="s">
        <v>0</v>
      </c>
      <c r="D4" s="329" t="s">
        <v>24</v>
      </c>
      <c r="E4" s="336" t="s">
        <v>48</v>
      </c>
      <c r="F4" s="337"/>
      <c r="G4" s="337"/>
      <c r="H4" s="67"/>
      <c r="I4" s="340" t="s">
        <v>55</v>
      </c>
      <c r="J4" s="337"/>
      <c r="K4" s="337"/>
      <c r="L4" s="337"/>
      <c r="M4" s="337"/>
      <c r="N4" s="337"/>
      <c r="O4" s="337"/>
      <c r="P4" s="337"/>
      <c r="Q4" s="337"/>
      <c r="R4" s="337"/>
      <c r="S4" s="341"/>
    </row>
    <row r="5" spans="1:19" s="1" customFormat="1" ht="46.5" customHeight="1">
      <c r="A5" s="354"/>
      <c r="B5" s="356"/>
      <c r="C5" s="327"/>
      <c r="D5" s="330"/>
      <c r="E5" s="334" t="s">
        <v>31</v>
      </c>
      <c r="F5" s="306" t="s">
        <v>11</v>
      </c>
      <c r="G5" s="338" t="s">
        <v>12</v>
      </c>
      <c r="H5" s="332" t="s">
        <v>13</v>
      </c>
      <c r="I5" s="350" t="s">
        <v>151</v>
      </c>
      <c r="J5" s="351" t="s">
        <v>152</v>
      </c>
      <c r="K5" s="342" t="s">
        <v>153</v>
      </c>
      <c r="L5" s="344" t="s">
        <v>154</v>
      </c>
      <c r="M5" s="360" t="s">
        <v>155</v>
      </c>
      <c r="N5" s="346" t="s">
        <v>156</v>
      </c>
      <c r="O5" s="362" t="s">
        <v>157</v>
      </c>
      <c r="P5" s="344" t="s">
        <v>154</v>
      </c>
      <c r="Q5" s="358" t="s">
        <v>33</v>
      </c>
      <c r="R5" s="342" t="s">
        <v>158</v>
      </c>
      <c r="S5" s="348" t="s">
        <v>154</v>
      </c>
    </row>
    <row r="6" spans="1:19" ht="27" customHeight="1">
      <c r="A6" s="355"/>
      <c r="B6" s="357"/>
      <c r="C6" s="328"/>
      <c r="D6" s="331"/>
      <c r="E6" s="335"/>
      <c r="F6" s="306"/>
      <c r="G6" s="339"/>
      <c r="H6" s="333"/>
      <c r="I6" s="295"/>
      <c r="J6" s="352"/>
      <c r="K6" s="343"/>
      <c r="L6" s="345"/>
      <c r="M6" s="361"/>
      <c r="N6" s="347"/>
      <c r="O6" s="363"/>
      <c r="P6" s="345"/>
      <c r="Q6" s="359"/>
      <c r="R6" s="343"/>
      <c r="S6" s="349"/>
    </row>
    <row r="7" spans="1:19" ht="12">
      <c r="A7" s="8">
        <v>18</v>
      </c>
      <c r="B7" s="9">
        <v>201</v>
      </c>
      <c r="C7" s="89" t="s">
        <v>57</v>
      </c>
      <c r="D7" s="90" t="s">
        <v>58</v>
      </c>
      <c r="E7" s="401">
        <v>35870</v>
      </c>
      <c r="F7" s="21" t="s">
        <v>133</v>
      </c>
      <c r="G7" s="211">
        <v>2</v>
      </c>
      <c r="H7" s="212">
        <v>1</v>
      </c>
      <c r="I7" s="213">
        <v>1</v>
      </c>
      <c r="J7" s="200">
        <v>1</v>
      </c>
      <c r="K7" s="200"/>
      <c r="L7" s="41">
        <f aca="true" t="shared" si="0" ref="L7:L24">IF(J7=""," ",ROUND(K7/J7*100,1))</f>
        <v>0</v>
      </c>
      <c r="M7" s="199"/>
      <c r="N7" s="207"/>
      <c r="O7" s="200"/>
      <c r="P7" s="41" t="str">
        <f>IF(O7=""," ",ROUND(O7/N7*100,1))</f>
        <v> </v>
      </c>
      <c r="Q7" s="199">
        <v>1560</v>
      </c>
      <c r="R7" s="200">
        <v>43</v>
      </c>
      <c r="S7" s="27">
        <f>IF(Q7=""," ",ROUND(R7/Q7*100,1))</f>
        <v>2.8</v>
      </c>
    </row>
    <row r="8" spans="1:19" ht="12">
      <c r="A8" s="8">
        <v>18</v>
      </c>
      <c r="B8" s="9">
        <v>202</v>
      </c>
      <c r="C8" s="89" t="s">
        <v>57</v>
      </c>
      <c r="D8" s="90" t="s">
        <v>59</v>
      </c>
      <c r="E8" s="401">
        <v>38531</v>
      </c>
      <c r="F8" s="21" t="s">
        <v>81</v>
      </c>
      <c r="G8" s="211">
        <v>2</v>
      </c>
      <c r="H8" s="212">
        <v>1</v>
      </c>
      <c r="I8" s="214">
        <v>1</v>
      </c>
      <c r="J8" s="200">
        <v>2</v>
      </c>
      <c r="K8" s="200"/>
      <c r="L8" s="41">
        <f t="shared" si="0"/>
        <v>0</v>
      </c>
      <c r="M8" s="199"/>
      <c r="N8" s="207"/>
      <c r="O8" s="200"/>
      <c r="P8" s="41" t="str">
        <f aca="true" t="shared" si="1" ref="P8:P23">IF(O8=""," ",ROUND(O8/N8*100,1))</f>
        <v> </v>
      </c>
      <c r="Q8" s="199">
        <v>133</v>
      </c>
      <c r="R8" s="200"/>
      <c r="S8" s="27">
        <f aca="true" t="shared" si="2" ref="S8:S23">IF(Q8=""," ",ROUND(R8/Q8*100,1))</f>
        <v>0</v>
      </c>
    </row>
    <row r="9" spans="1:19" ht="12">
      <c r="A9" s="8">
        <v>18</v>
      </c>
      <c r="B9" s="9">
        <v>204</v>
      </c>
      <c r="C9" s="91" t="s">
        <v>57</v>
      </c>
      <c r="D9" s="92" t="s">
        <v>60</v>
      </c>
      <c r="E9" s="402"/>
      <c r="F9" s="105"/>
      <c r="G9" s="211"/>
      <c r="H9" s="212"/>
      <c r="I9" s="214">
        <v>1</v>
      </c>
      <c r="J9" s="200">
        <v>1</v>
      </c>
      <c r="K9" s="200"/>
      <c r="L9" s="41">
        <f t="shared" si="0"/>
        <v>0</v>
      </c>
      <c r="M9" s="199"/>
      <c r="N9" s="207"/>
      <c r="O9" s="200"/>
      <c r="P9" s="41" t="str">
        <f t="shared" si="1"/>
        <v> </v>
      </c>
      <c r="Q9" s="199">
        <v>71</v>
      </c>
      <c r="R9" s="200"/>
      <c r="S9" s="27">
        <f t="shared" si="2"/>
        <v>0</v>
      </c>
    </row>
    <row r="10" spans="1:19" ht="12">
      <c r="A10" s="8">
        <v>18</v>
      </c>
      <c r="B10" s="9">
        <v>205</v>
      </c>
      <c r="C10" s="91" t="s">
        <v>57</v>
      </c>
      <c r="D10" s="92" t="s">
        <v>61</v>
      </c>
      <c r="E10" s="402"/>
      <c r="F10" s="105"/>
      <c r="G10" s="211"/>
      <c r="H10" s="212"/>
      <c r="I10" s="214">
        <v>1</v>
      </c>
      <c r="J10" s="200">
        <v>2</v>
      </c>
      <c r="K10" s="200"/>
      <c r="L10" s="41">
        <f t="shared" si="0"/>
        <v>0</v>
      </c>
      <c r="M10" s="199"/>
      <c r="N10" s="207"/>
      <c r="O10" s="200"/>
      <c r="P10" s="41" t="str">
        <f t="shared" si="1"/>
        <v> </v>
      </c>
      <c r="Q10" s="199">
        <v>213</v>
      </c>
      <c r="R10" s="200"/>
      <c r="S10" s="27">
        <f t="shared" si="2"/>
        <v>0</v>
      </c>
    </row>
    <row r="11" spans="1:19" ht="12">
      <c r="A11" s="8">
        <v>18</v>
      </c>
      <c r="B11" s="9">
        <v>206</v>
      </c>
      <c r="C11" s="91" t="s">
        <v>57</v>
      </c>
      <c r="D11" s="92" t="s">
        <v>62</v>
      </c>
      <c r="E11" s="401">
        <v>39382</v>
      </c>
      <c r="F11" s="105" t="s">
        <v>93</v>
      </c>
      <c r="G11" s="211">
        <v>1</v>
      </c>
      <c r="H11" s="212">
        <v>1</v>
      </c>
      <c r="I11" s="214">
        <v>1</v>
      </c>
      <c r="J11" s="200">
        <v>1</v>
      </c>
      <c r="K11" s="200"/>
      <c r="L11" s="41">
        <f t="shared" si="0"/>
        <v>0</v>
      </c>
      <c r="M11" s="199"/>
      <c r="N11" s="207"/>
      <c r="O11" s="200"/>
      <c r="P11" s="41"/>
      <c r="Q11" s="199">
        <v>234</v>
      </c>
      <c r="R11" s="200">
        <v>6</v>
      </c>
      <c r="S11" s="27">
        <f t="shared" si="2"/>
        <v>2.6</v>
      </c>
    </row>
    <row r="12" spans="1:19" ht="12">
      <c r="A12" s="8">
        <v>18</v>
      </c>
      <c r="B12" s="9">
        <v>207</v>
      </c>
      <c r="C12" s="91" t="s">
        <v>57</v>
      </c>
      <c r="D12" s="92" t="s">
        <v>63</v>
      </c>
      <c r="E12" s="402"/>
      <c r="F12" s="105"/>
      <c r="G12" s="211"/>
      <c r="H12" s="212"/>
      <c r="I12" s="214">
        <v>1</v>
      </c>
      <c r="J12" s="200">
        <v>1</v>
      </c>
      <c r="K12" s="200"/>
      <c r="L12" s="41">
        <f t="shared" si="0"/>
        <v>0</v>
      </c>
      <c r="M12" s="199"/>
      <c r="N12" s="207"/>
      <c r="O12" s="200"/>
      <c r="P12" s="41" t="str">
        <f t="shared" si="1"/>
        <v> </v>
      </c>
      <c r="Q12" s="199">
        <v>157</v>
      </c>
      <c r="R12" s="200"/>
      <c r="S12" s="27">
        <f t="shared" si="2"/>
        <v>0</v>
      </c>
    </row>
    <row r="13" spans="1:19" ht="12">
      <c r="A13" s="8">
        <v>18</v>
      </c>
      <c r="B13" s="9">
        <v>208</v>
      </c>
      <c r="C13" s="91" t="s">
        <v>57</v>
      </c>
      <c r="D13" s="92" t="s">
        <v>64</v>
      </c>
      <c r="E13" s="402"/>
      <c r="F13" s="105"/>
      <c r="G13" s="211"/>
      <c r="H13" s="212"/>
      <c r="I13" s="214">
        <v>1</v>
      </c>
      <c r="J13" s="200">
        <v>1</v>
      </c>
      <c r="K13" s="200"/>
      <c r="L13" s="41">
        <f t="shared" si="0"/>
        <v>0</v>
      </c>
      <c r="M13" s="199"/>
      <c r="N13" s="207"/>
      <c r="O13" s="200"/>
      <c r="P13" s="41" t="str">
        <f t="shared" si="1"/>
        <v> </v>
      </c>
      <c r="Q13" s="199">
        <v>131</v>
      </c>
      <c r="R13" s="200">
        <v>1</v>
      </c>
      <c r="S13" s="27">
        <f t="shared" si="2"/>
        <v>0.8</v>
      </c>
    </row>
    <row r="14" spans="1:19" ht="12">
      <c r="A14" s="8">
        <v>18</v>
      </c>
      <c r="B14" s="9">
        <v>209</v>
      </c>
      <c r="C14" s="91" t="s">
        <v>57</v>
      </c>
      <c r="D14" s="92" t="s">
        <v>65</v>
      </c>
      <c r="E14" s="401">
        <v>38712</v>
      </c>
      <c r="F14" s="105" t="s">
        <v>108</v>
      </c>
      <c r="G14" s="211">
        <v>2</v>
      </c>
      <c r="H14" s="212">
        <v>1</v>
      </c>
      <c r="I14" s="214">
        <v>1</v>
      </c>
      <c r="J14" s="200">
        <v>1</v>
      </c>
      <c r="K14" s="200"/>
      <c r="L14" s="41">
        <f t="shared" si="0"/>
        <v>0</v>
      </c>
      <c r="M14" s="199"/>
      <c r="N14" s="207"/>
      <c r="O14" s="200"/>
      <c r="P14" s="41" t="str">
        <f t="shared" si="1"/>
        <v> </v>
      </c>
      <c r="Q14" s="199">
        <v>270</v>
      </c>
      <c r="R14" s="200"/>
      <c r="S14" s="27">
        <f t="shared" si="2"/>
        <v>0</v>
      </c>
    </row>
    <row r="15" spans="1:19" ht="12">
      <c r="A15" s="8">
        <v>18</v>
      </c>
      <c r="B15" s="9">
        <v>210</v>
      </c>
      <c r="C15" s="91" t="s">
        <v>57</v>
      </c>
      <c r="D15" s="92" t="s">
        <v>66</v>
      </c>
      <c r="E15" s="402"/>
      <c r="F15" s="105"/>
      <c r="G15" s="211"/>
      <c r="H15" s="212"/>
      <c r="I15" s="214">
        <v>1</v>
      </c>
      <c r="J15" s="200"/>
      <c r="K15" s="200"/>
      <c r="L15" s="41" t="str">
        <f t="shared" si="0"/>
        <v> </v>
      </c>
      <c r="M15" s="199"/>
      <c r="N15" s="207"/>
      <c r="O15" s="200"/>
      <c r="P15" s="41" t="str">
        <f t="shared" si="1"/>
        <v> </v>
      </c>
      <c r="Q15" s="199">
        <v>450</v>
      </c>
      <c r="R15" s="200">
        <v>5</v>
      </c>
      <c r="S15" s="27">
        <f t="shared" si="2"/>
        <v>1.1</v>
      </c>
    </row>
    <row r="16" spans="1:19" ht="12">
      <c r="A16" s="8">
        <v>18</v>
      </c>
      <c r="B16" s="9">
        <v>322</v>
      </c>
      <c r="C16" s="91" t="s">
        <v>57</v>
      </c>
      <c r="D16" s="92" t="s">
        <v>67</v>
      </c>
      <c r="E16" s="402"/>
      <c r="F16" s="105"/>
      <c r="G16" s="211"/>
      <c r="H16" s="212"/>
      <c r="I16" s="214"/>
      <c r="J16" s="200"/>
      <c r="K16" s="200"/>
      <c r="L16" s="41" t="str">
        <f t="shared" si="0"/>
        <v> </v>
      </c>
      <c r="M16" s="199">
        <v>1</v>
      </c>
      <c r="N16" s="207">
        <v>1</v>
      </c>
      <c r="O16" s="200"/>
      <c r="P16" s="41" t="str">
        <f t="shared" si="1"/>
        <v> </v>
      </c>
      <c r="Q16" s="199">
        <v>89</v>
      </c>
      <c r="R16" s="200">
        <v>1</v>
      </c>
      <c r="S16" s="27">
        <f t="shared" si="2"/>
        <v>1.1</v>
      </c>
    </row>
    <row r="17" spans="1:19" ht="12">
      <c r="A17" s="8">
        <v>18</v>
      </c>
      <c r="B17" s="9">
        <v>382</v>
      </c>
      <c r="C17" s="91" t="s">
        <v>57</v>
      </c>
      <c r="D17" s="92" t="s">
        <v>68</v>
      </c>
      <c r="E17" s="402"/>
      <c r="F17" s="105"/>
      <c r="G17" s="211"/>
      <c r="H17" s="212"/>
      <c r="I17" s="214"/>
      <c r="J17" s="200"/>
      <c r="K17" s="200"/>
      <c r="L17" s="41" t="str">
        <f t="shared" si="0"/>
        <v> </v>
      </c>
      <c r="M17" s="199">
        <v>1</v>
      </c>
      <c r="N17" s="207">
        <v>1</v>
      </c>
      <c r="O17" s="200"/>
      <c r="P17" s="41" t="str">
        <f t="shared" si="1"/>
        <v> </v>
      </c>
      <c r="Q17" s="199">
        <v>39</v>
      </c>
      <c r="R17" s="200"/>
      <c r="S17" s="27">
        <f t="shared" si="2"/>
        <v>0</v>
      </c>
    </row>
    <row r="18" spans="1:19" ht="12">
      <c r="A18" s="8">
        <v>18</v>
      </c>
      <c r="B18" s="9">
        <v>404</v>
      </c>
      <c r="C18" s="91" t="s">
        <v>57</v>
      </c>
      <c r="D18" s="92" t="s">
        <v>69</v>
      </c>
      <c r="E18" s="402"/>
      <c r="F18" s="105"/>
      <c r="G18" s="211"/>
      <c r="H18" s="212"/>
      <c r="I18" s="214"/>
      <c r="J18" s="200"/>
      <c r="K18" s="200"/>
      <c r="L18" s="41" t="str">
        <f t="shared" si="0"/>
        <v> </v>
      </c>
      <c r="M18" s="199">
        <v>1</v>
      </c>
      <c r="N18" s="207">
        <v>1</v>
      </c>
      <c r="O18" s="200"/>
      <c r="P18" s="41" t="str">
        <f t="shared" si="1"/>
        <v> </v>
      </c>
      <c r="Q18" s="199">
        <v>75</v>
      </c>
      <c r="R18" s="200"/>
      <c r="S18" s="27">
        <f t="shared" si="2"/>
        <v>0</v>
      </c>
    </row>
    <row r="19" spans="1:19" ht="22.5">
      <c r="A19" s="119">
        <v>18</v>
      </c>
      <c r="B19" s="120">
        <v>423</v>
      </c>
      <c r="C19" s="131" t="s">
        <v>57</v>
      </c>
      <c r="D19" s="132" t="s">
        <v>70</v>
      </c>
      <c r="E19" s="403">
        <v>39417</v>
      </c>
      <c r="F19" s="154" t="s">
        <v>115</v>
      </c>
      <c r="G19" s="215">
        <v>1</v>
      </c>
      <c r="H19" s="216">
        <v>1</v>
      </c>
      <c r="I19" s="217"/>
      <c r="J19" s="202"/>
      <c r="K19" s="202"/>
      <c r="L19" s="155" t="str">
        <f t="shared" si="0"/>
        <v> </v>
      </c>
      <c r="M19" s="201">
        <v>1</v>
      </c>
      <c r="N19" s="208">
        <v>1</v>
      </c>
      <c r="O19" s="202"/>
      <c r="P19" s="155" t="str">
        <f t="shared" si="1"/>
        <v> </v>
      </c>
      <c r="Q19" s="201">
        <v>124</v>
      </c>
      <c r="R19" s="202"/>
      <c r="S19" s="156">
        <f t="shared" si="2"/>
        <v>0</v>
      </c>
    </row>
    <row r="20" spans="1:19" ht="12">
      <c r="A20" s="8">
        <v>18</v>
      </c>
      <c r="B20" s="9">
        <v>442</v>
      </c>
      <c r="C20" s="91" t="s">
        <v>57</v>
      </c>
      <c r="D20" s="92" t="s">
        <v>71</v>
      </c>
      <c r="E20" s="6"/>
      <c r="F20" s="105"/>
      <c r="G20" s="211"/>
      <c r="H20" s="212"/>
      <c r="I20" s="214"/>
      <c r="J20" s="200"/>
      <c r="K20" s="200"/>
      <c r="L20" s="41" t="str">
        <f t="shared" si="0"/>
        <v> </v>
      </c>
      <c r="M20" s="199">
        <v>1</v>
      </c>
      <c r="N20" s="207">
        <v>1</v>
      </c>
      <c r="O20" s="200"/>
      <c r="P20" s="41" t="str">
        <f t="shared" si="1"/>
        <v> </v>
      </c>
      <c r="Q20" s="199">
        <v>37</v>
      </c>
      <c r="R20" s="200"/>
      <c r="S20" s="27">
        <f t="shared" si="2"/>
        <v>0</v>
      </c>
    </row>
    <row r="21" spans="1:19" ht="12">
      <c r="A21" s="8">
        <v>18</v>
      </c>
      <c r="B21" s="9">
        <v>481</v>
      </c>
      <c r="C21" s="91" t="s">
        <v>57</v>
      </c>
      <c r="D21" s="92" t="s">
        <v>72</v>
      </c>
      <c r="E21" s="6"/>
      <c r="F21" s="105"/>
      <c r="G21" s="211"/>
      <c r="H21" s="212"/>
      <c r="I21" s="214"/>
      <c r="J21" s="200"/>
      <c r="K21" s="200"/>
      <c r="L21" s="41" t="str">
        <f t="shared" si="0"/>
        <v> </v>
      </c>
      <c r="M21" s="199">
        <v>1</v>
      </c>
      <c r="N21" s="207">
        <v>1</v>
      </c>
      <c r="O21" s="200"/>
      <c r="P21" s="41" t="str">
        <f t="shared" si="1"/>
        <v> </v>
      </c>
      <c r="Q21" s="199">
        <v>57</v>
      </c>
      <c r="R21" s="200"/>
      <c r="S21" s="27">
        <f t="shared" si="2"/>
        <v>0</v>
      </c>
    </row>
    <row r="22" spans="1:19" ht="12">
      <c r="A22" s="8">
        <v>18</v>
      </c>
      <c r="B22" s="9">
        <v>483</v>
      </c>
      <c r="C22" s="91" t="s">
        <v>57</v>
      </c>
      <c r="D22" s="92" t="s">
        <v>73</v>
      </c>
      <c r="E22" s="6"/>
      <c r="F22" s="105"/>
      <c r="G22" s="211"/>
      <c r="H22" s="212"/>
      <c r="I22" s="214"/>
      <c r="J22" s="200"/>
      <c r="K22" s="200"/>
      <c r="L22" s="41" t="str">
        <f t="shared" si="0"/>
        <v> </v>
      </c>
      <c r="M22" s="199">
        <v>1</v>
      </c>
      <c r="N22" s="207">
        <v>1</v>
      </c>
      <c r="O22" s="200"/>
      <c r="P22" s="41" t="str">
        <f t="shared" si="1"/>
        <v> </v>
      </c>
      <c r="Q22" s="199">
        <v>63</v>
      </c>
      <c r="R22" s="200">
        <v>1</v>
      </c>
      <c r="S22" s="27">
        <f t="shared" si="2"/>
        <v>1.6</v>
      </c>
    </row>
    <row r="23" spans="1:19" ht="12.75" thickBot="1">
      <c r="A23" s="10">
        <v>18</v>
      </c>
      <c r="B23" s="11">
        <v>501</v>
      </c>
      <c r="C23" s="93" t="s">
        <v>57</v>
      </c>
      <c r="D23" s="94" t="s">
        <v>74</v>
      </c>
      <c r="E23" s="7"/>
      <c r="F23" s="106"/>
      <c r="G23" s="218"/>
      <c r="H23" s="219"/>
      <c r="I23" s="220"/>
      <c r="J23" s="204"/>
      <c r="K23" s="204"/>
      <c r="L23" s="42" t="str">
        <f t="shared" si="0"/>
        <v> </v>
      </c>
      <c r="M23" s="203">
        <v>1</v>
      </c>
      <c r="N23" s="209">
        <v>1</v>
      </c>
      <c r="O23" s="204"/>
      <c r="P23" s="41" t="str">
        <f t="shared" si="1"/>
        <v> </v>
      </c>
      <c r="Q23" s="203">
        <v>85</v>
      </c>
      <c r="R23" s="204"/>
      <c r="S23" s="40">
        <f t="shared" si="2"/>
        <v>0</v>
      </c>
    </row>
    <row r="24" spans="1:19" ht="16.5" customHeight="1" thickBot="1">
      <c r="A24" s="17"/>
      <c r="B24" s="18">
        <v>1000</v>
      </c>
      <c r="C24" s="282" t="s">
        <v>10</v>
      </c>
      <c r="D24" s="282"/>
      <c r="E24" s="13"/>
      <c r="F24" s="48">
        <f>COUNTA(F7:F23)</f>
        <v>5</v>
      </c>
      <c r="G24" s="221"/>
      <c r="H24" s="222">
        <f>SUM(H7:H23)</f>
        <v>5</v>
      </c>
      <c r="I24" s="223">
        <f>COUNTA(I7:I23)</f>
        <v>9</v>
      </c>
      <c r="J24" s="206">
        <f>SUM(J7:J23)</f>
        <v>10</v>
      </c>
      <c r="K24" s="206">
        <f>SUM(K7:K23)</f>
        <v>0</v>
      </c>
      <c r="L24" s="43">
        <f t="shared" si="0"/>
        <v>0</v>
      </c>
      <c r="M24" s="210">
        <f>COUNTA(M7:M23)</f>
        <v>8</v>
      </c>
      <c r="N24" s="206">
        <f>SUM(N7:N23)</f>
        <v>8</v>
      </c>
      <c r="O24" s="206">
        <f>SUM(O7:O23)</f>
        <v>0</v>
      </c>
      <c r="P24" s="43">
        <f>IF(N24=""," ",ROUND(O24/N24*100,1))</f>
        <v>0</v>
      </c>
      <c r="Q24" s="205">
        <f>SUM(Q7:Q23)</f>
        <v>3788</v>
      </c>
      <c r="R24" s="206">
        <f>SUM(R7:R23)</f>
        <v>57</v>
      </c>
      <c r="S24" s="29">
        <f>IF(Q24=""," ",ROUND(R24/Q24*100,1))</f>
        <v>1.5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24:D24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&amp;R（福井県）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SheetLayoutView="100" workbookViewId="0" topLeftCell="A1">
      <selection activeCell="Q4" sqref="Q4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5.25390625" style="2" customWidth="1"/>
    <col min="5" max="5" width="5.125" style="2" customWidth="1"/>
    <col min="6" max="6" width="9.625" style="2" customWidth="1"/>
    <col min="7" max="8" width="5.125" style="2" customWidth="1"/>
    <col min="9" max="10" width="5.75390625" style="2" customWidth="1"/>
    <col min="11" max="11" width="5.125" style="2" customWidth="1"/>
    <col min="12" max="13" width="5.625" style="2" customWidth="1"/>
    <col min="14" max="15" width="6.125" style="2" customWidth="1"/>
    <col min="16" max="18" width="5.125" style="2" customWidth="1"/>
    <col min="19" max="20" width="5.375" style="2" customWidth="1"/>
    <col min="21" max="21" width="5.125" style="2" customWidth="1"/>
    <col min="22" max="23" width="5.625" style="2" customWidth="1"/>
    <col min="24" max="24" width="5.125" style="2" customWidth="1"/>
    <col min="25" max="26" width="5.625" style="2" customWidth="1"/>
    <col min="27" max="27" width="5.1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22" t="s">
        <v>23</v>
      </c>
      <c r="B2" s="3"/>
    </row>
    <row r="3" spans="1:2" ht="15" thickBot="1">
      <c r="A3" s="22"/>
      <c r="B3" s="47" t="s">
        <v>30</v>
      </c>
    </row>
    <row r="4" spans="1:27" s="45" customFormat="1" ht="19.5" customHeight="1" thickBot="1">
      <c r="A4" s="44"/>
      <c r="B4" s="109">
        <v>1</v>
      </c>
      <c r="C4" s="384">
        <v>39539</v>
      </c>
      <c r="D4" s="385"/>
      <c r="E4" s="110">
        <v>2</v>
      </c>
      <c r="F4" s="386">
        <v>39569</v>
      </c>
      <c r="G4" s="385"/>
      <c r="H4" s="387"/>
      <c r="I4" s="111">
        <v>3</v>
      </c>
      <c r="J4" s="384" t="s">
        <v>29</v>
      </c>
      <c r="K4" s="385"/>
      <c r="L4" s="385"/>
      <c r="M4" s="387"/>
      <c r="AA4" s="46"/>
    </row>
    <row r="5" spans="1:27" ht="9.75" customHeight="1" thickBot="1">
      <c r="A5"/>
      <c r="B5" s="34"/>
      <c r="C5" s="34"/>
      <c r="D5" s="34"/>
      <c r="E5" s="34"/>
      <c r="F5" s="34"/>
      <c r="G5" s="34"/>
      <c r="H5" s="34"/>
      <c r="I5" s="35"/>
      <c r="J5" s="36"/>
      <c r="K5" s="36"/>
      <c r="L5" s="34"/>
      <c r="M5" s="34"/>
      <c r="N5" s="34"/>
      <c r="O5" s="34"/>
      <c r="P5" s="34"/>
      <c r="Q5" s="34"/>
      <c r="R5" s="34"/>
      <c r="S5" s="35"/>
      <c r="T5" s="36"/>
      <c r="U5" s="36"/>
      <c r="V5" s="34"/>
      <c r="W5" s="34"/>
      <c r="X5" s="36"/>
      <c r="Y5" s="36"/>
      <c r="Z5" s="36"/>
      <c r="AA5"/>
    </row>
    <row r="6" spans="1:27" ht="13.5" customHeight="1" thickBot="1">
      <c r="A6"/>
      <c r="B6" s="34"/>
      <c r="C6" s="34"/>
      <c r="D6" s="34"/>
      <c r="E6" s="364" t="s">
        <v>159</v>
      </c>
      <c r="F6" s="365"/>
      <c r="G6" s="38">
        <v>1</v>
      </c>
      <c r="H6" s="37"/>
      <c r="I6" s="37"/>
      <c r="J6" s="37"/>
      <c r="K6" s="37"/>
      <c r="L6" s="364" t="s">
        <v>27</v>
      </c>
      <c r="M6" s="405"/>
      <c r="N6" s="405"/>
      <c r="O6" s="38">
        <v>1</v>
      </c>
      <c r="P6" s="34"/>
      <c r="Q6" s="364" t="s">
        <v>27</v>
      </c>
      <c r="R6" s="405"/>
      <c r="S6" s="365"/>
      <c r="T6" s="38">
        <v>1</v>
      </c>
      <c r="U6" s="36"/>
      <c r="V6" s="364" t="s">
        <v>27</v>
      </c>
      <c r="W6" s="405"/>
      <c r="X6" s="365"/>
      <c r="Y6" s="38">
        <v>1</v>
      </c>
      <c r="Z6" s="36"/>
      <c r="AA6"/>
    </row>
    <row r="7" spans="1:27" ht="31.5" customHeight="1">
      <c r="A7" s="320" t="s">
        <v>39</v>
      </c>
      <c r="B7" s="391" t="s">
        <v>160</v>
      </c>
      <c r="C7" s="388" t="s">
        <v>0</v>
      </c>
      <c r="D7" s="329" t="s">
        <v>24</v>
      </c>
      <c r="E7" s="366" t="s">
        <v>161</v>
      </c>
      <c r="F7" s="367"/>
      <c r="G7" s="367"/>
      <c r="H7" s="367"/>
      <c r="I7" s="367"/>
      <c r="J7" s="367"/>
      <c r="K7" s="368"/>
      <c r="L7" s="366" t="s">
        <v>6</v>
      </c>
      <c r="M7" s="367"/>
      <c r="N7" s="367"/>
      <c r="O7" s="367"/>
      <c r="P7" s="368"/>
      <c r="Q7" s="366" t="s">
        <v>3</v>
      </c>
      <c r="R7" s="367"/>
      <c r="S7" s="367"/>
      <c r="T7" s="367"/>
      <c r="U7" s="368"/>
      <c r="V7" s="369" t="s">
        <v>49</v>
      </c>
      <c r="W7" s="370"/>
      <c r="X7" s="370"/>
      <c r="Y7" s="370"/>
      <c r="Z7" s="370"/>
      <c r="AA7" s="371"/>
    </row>
    <row r="8" spans="1:27" ht="15" customHeight="1">
      <c r="A8" s="321"/>
      <c r="B8" s="392"/>
      <c r="C8" s="389"/>
      <c r="D8" s="330"/>
      <c r="E8" s="374" t="s">
        <v>162</v>
      </c>
      <c r="F8" s="378" t="s">
        <v>163</v>
      </c>
      <c r="G8" s="376" t="s">
        <v>2</v>
      </c>
      <c r="H8" s="112"/>
      <c r="I8" s="380" t="s">
        <v>1</v>
      </c>
      <c r="J8" s="112"/>
      <c r="K8" s="372" t="s">
        <v>154</v>
      </c>
      <c r="L8" s="376" t="s">
        <v>2</v>
      </c>
      <c r="M8" s="112"/>
      <c r="N8" s="380" t="s">
        <v>1</v>
      </c>
      <c r="O8" s="112"/>
      <c r="P8" s="372" t="s">
        <v>154</v>
      </c>
      <c r="Q8" s="376" t="s">
        <v>2</v>
      </c>
      <c r="R8" s="112"/>
      <c r="S8" s="380" t="s">
        <v>1</v>
      </c>
      <c r="T8" s="112"/>
      <c r="U8" s="372" t="s">
        <v>154</v>
      </c>
      <c r="V8" s="399" t="s">
        <v>17</v>
      </c>
      <c r="W8" s="112"/>
      <c r="X8" s="397" t="s">
        <v>154</v>
      </c>
      <c r="Y8" s="394" t="s">
        <v>18</v>
      </c>
      <c r="Z8" s="395"/>
      <c r="AA8" s="396"/>
    </row>
    <row r="9" spans="1:27" ht="61.5" customHeight="1">
      <c r="A9" s="322"/>
      <c r="B9" s="393"/>
      <c r="C9" s="390"/>
      <c r="D9" s="331"/>
      <c r="E9" s="375"/>
      <c r="F9" s="379"/>
      <c r="G9" s="377"/>
      <c r="H9" s="113" t="s">
        <v>164</v>
      </c>
      <c r="I9" s="381"/>
      <c r="J9" s="114" t="s">
        <v>165</v>
      </c>
      <c r="K9" s="373"/>
      <c r="L9" s="377"/>
      <c r="M9" s="113" t="s">
        <v>164</v>
      </c>
      <c r="N9" s="381"/>
      <c r="O9" s="115" t="s">
        <v>165</v>
      </c>
      <c r="P9" s="373"/>
      <c r="Q9" s="377"/>
      <c r="R9" s="113" t="s">
        <v>164</v>
      </c>
      <c r="S9" s="381"/>
      <c r="T9" s="114" t="s">
        <v>165</v>
      </c>
      <c r="U9" s="373"/>
      <c r="V9" s="400"/>
      <c r="W9" s="114" t="s">
        <v>166</v>
      </c>
      <c r="X9" s="398"/>
      <c r="Y9" s="116" t="s">
        <v>167</v>
      </c>
      <c r="Z9" s="113" t="s">
        <v>166</v>
      </c>
      <c r="AA9" s="117" t="s">
        <v>154</v>
      </c>
    </row>
    <row r="10" spans="1:27" ht="12.75" customHeight="1">
      <c r="A10" s="8">
        <v>18</v>
      </c>
      <c r="B10" s="5">
        <v>201</v>
      </c>
      <c r="C10" s="89" t="s">
        <v>57</v>
      </c>
      <c r="D10" s="90" t="s">
        <v>58</v>
      </c>
      <c r="E10" s="174">
        <v>40</v>
      </c>
      <c r="F10" s="256" t="s">
        <v>109</v>
      </c>
      <c r="G10" s="207">
        <v>104</v>
      </c>
      <c r="H10" s="207">
        <v>92</v>
      </c>
      <c r="I10" s="207">
        <v>3485</v>
      </c>
      <c r="J10" s="207">
        <v>1212</v>
      </c>
      <c r="K10" s="27">
        <f>IF(G10=""," ",ROUND(J10/I10*100,1))</f>
        <v>34.8</v>
      </c>
      <c r="L10" s="227">
        <v>67</v>
      </c>
      <c r="M10" s="207">
        <v>62</v>
      </c>
      <c r="N10" s="207">
        <v>2222</v>
      </c>
      <c r="O10" s="207">
        <v>576</v>
      </c>
      <c r="P10" s="27">
        <f>IF(L10=""," ",ROUND(O10/N10*100,1))</f>
        <v>25.9</v>
      </c>
      <c r="Q10" s="227">
        <v>6</v>
      </c>
      <c r="R10" s="207">
        <v>4</v>
      </c>
      <c r="S10" s="207">
        <v>61</v>
      </c>
      <c r="T10" s="207">
        <v>4</v>
      </c>
      <c r="U10" s="27">
        <f>IF(Q10=""," ",ROUND(T10/S10*100,1))</f>
        <v>6.6</v>
      </c>
      <c r="V10" s="241">
        <v>292</v>
      </c>
      <c r="W10" s="242">
        <v>21</v>
      </c>
      <c r="X10" s="251">
        <f>IF(V10=""," ",ROUND(W10/V10*100,1))</f>
        <v>7.2</v>
      </c>
      <c r="Y10" s="242">
        <v>242</v>
      </c>
      <c r="Z10" s="242">
        <v>19</v>
      </c>
      <c r="AA10" s="32">
        <f>IF(Y10=""," ",ROUND(Z10/Y10*100,1))</f>
        <v>7.9</v>
      </c>
    </row>
    <row r="11" spans="1:27" ht="12.75" customHeight="1">
      <c r="A11" s="8">
        <v>18</v>
      </c>
      <c r="B11" s="5">
        <v>202</v>
      </c>
      <c r="C11" s="89" t="s">
        <v>57</v>
      </c>
      <c r="D11" s="90" t="s">
        <v>59</v>
      </c>
      <c r="E11" s="174">
        <v>30</v>
      </c>
      <c r="F11" s="256" t="s">
        <v>181</v>
      </c>
      <c r="G11" s="207">
        <v>40</v>
      </c>
      <c r="H11" s="207">
        <v>32</v>
      </c>
      <c r="I11" s="207">
        <v>524</v>
      </c>
      <c r="J11" s="207">
        <v>108</v>
      </c>
      <c r="K11" s="27">
        <f aca="true" t="shared" si="0" ref="K11:K26">IF(G11=""," ",ROUND(J11/I11*100,1))</f>
        <v>20.6</v>
      </c>
      <c r="L11" s="227">
        <v>34</v>
      </c>
      <c r="M11" s="207">
        <v>29</v>
      </c>
      <c r="N11" s="207">
        <v>490</v>
      </c>
      <c r="O11" s="207">
        <v>104</v>
      </c>
      <c r="P11" s="27">
        <f>IF(L11=""," ",ROUND(O11/N11*100,1))</f>
        <v>21.2</v>
      </c>
      <c r="Q11" s="227">
        <v>6</v>
      </c>
      <c r="R11" s="207">
        <v>3</v>
      </c>
      <c r="S11" s="207">
        <v>34</v>
      </c>
      <c r="T11" s="207">
        <v>4</v>
      </c>
      <c r="U11" s="27">
        <f>IF(Q11=""," ",ROUND(T11/S11*100,1))</f>
        <v>11.8</v>
      </c>
      <c r="V11" s="241">
        <v>135</v>
      </c>
      <c r="W11" s="242">
        <v>7</v>
      </c>
      <c r="X11" s="251">
        <f>IF(V11=""," ",ROUND(W11/V11*100,1))</f>
        <v>5.2</v>
      </c>
      <c r="Y11" s="242">
        <v>111</v>
      </c>
      <c r="Z11" s="242">
        <v>3</v>
      </c>
      <c r="AA11" s="32">
        <f>IF(Y11=""," ",ROUND(Z11/Y11*100,1))</f>
        <v>2.7</v>
      </c>
    </row>
    <row r="12" spans="1:27" ht="12.75" customHeight="1">
      <c r="A12" s="8">
        <v>18</v>
      </c>
      <c r="B12" s="5">
        <v>204</v>
      </c>
      <c r="C12" s="89" t="s">
        <v>57</v>
      </c>
      <c r="D12" s="90" t="s">
        <v>60</v>
      </c>
      <c r="E12" s="174">
        <v>40</v>
      </c>
      <c r="F12" s="256" t="s">
        <v>86</v>
      </c>
      <c r="G12" s="207">
        <v>30</v>
      </c>
      <c r="H12" s="207">
        <v>25</v>
      </c>
      <c r="I12" s="207">
        <v>455</v>
      </c>
      <c r="J12" s="207">
        <v>105</v>
      </c>
      <c r="K12" s="27">
        <f t="shared" si="0"/>
        <v>23.1</v>
      </c>
      <c r="L12" s="227">
        <v>24</v>
      </c>
      <c r="M12" s="207">
        <v>21</v>
      </c>
      <c r="N12" s="207">
        <v>421</v>
      </c>
      <c r="O12" s="207">
        <v>100</v>
      </c>
      <c r="P12" s="27">
        <f aca="true" t="shared" si="1" ref="P12:P26">IF(L12=""," ",ROUND(O12/N12*100,1))</f>
        <v>23.8</v>
      </c>
      <c r="Q12" s="227">
        <v>6</v>
      </c>
      <c r="R12" s="207">
        <v>4</v>
      </c>
      <c r="S12" s="207">
        <v>34</v>
      </c>
      <c r="T12" s="207">
        <v>5</v>
      </c>
      <c r="U12" s="27">
        <f aca="true" t="shared" si="2" ref="U12:U26">IF(Q12=""," ",ROUND(T12/S12*100,1))</f>
        <v>14.7</v>
      </c>
      <c r="V12" s="241">
        <v>52</v>
      </c>
      <c r="W12" s="242">
        <v>1</v>
      </c>
      <c r="X12" s="251">
        <f aca="true" t="shared" si="3" ref="X12:X26">IF(V12=""," ",ROUND(W12/V12*100,1))</f>
        <v>1.9</v>
      </c>
      <c r="Y12" s="242">
        <v>44</v>
      </c>
      <c r="Z12" s="242">
        <v>1</v>
      </c>
      <c r="AA12" s="32">
        <f aca="true" t="shared" si="4" ref="AA12:AA21">IF(Y12=""," ",ROUND(Z12/Y12*100,1))</f>
        <v>2.3</v>
      </c>
    </row>
    <row r="13" spans="1:27" ht="12.75" customHeight="1">
      <c r="A13" s="8">
        <v>18</v>
      </c>
      <c r="B13" s="5">
        <v>205</v>
      </c>
      <c r="C13" s="89" t="s">
        <v>57</v>
      </c>
      <c r="D13" s="90" t="s">
        <v>61</v>
      </c>
      <c r="E13" s="174">
        <v>30</v>
      </c>
      <c r="F13" s="256" t="s">
        <v>82</v>
      </c>
      <c r="G13" s="207">
        <v>56</v>
      </c>
      <c r="H13" s="207">
        <v>44</v>
      </c>
      <c r="I13" s="207">
        <v>681</v>
      </c>
      <c r="J13" s="207">
        <v>137</v>
      </c>
      <c r="K13" s="27">
        <f t="shared" si="0"/>
        <v>20.1</v>
      </c>
      <c r="L13" s="227">
        <v>30</v>
      </c>
      <c r="M13" s="207">
        <v>24</v>
      </c>
      <c r="N13" s="207">
        <v>377</v>
      </c>
      <c r="O13" s="207">
        <v>66</v>
      </c>
      <c r="P13" s="27">
        <f t="shared" si="1"/>
        <v>17.5</v>
      </c>
      <c r="Q13" s="227">
        <v>6</v>
      </c>
      <c r="R13" s="207">
        <v>5</v>
      </c>
      <c r="S13" s="207">
        <v>40</v>
      </c>
      <c r="T13" s="207">
        <v>8</v>
      </c>
      <c r="U13" s="27">
        <f t="shared" si="2"/>
        <v>20</v>
      </c>
      <c r="V13" s="241">
        <v>45</v>
      </c>
      <c r="W13" s="242">
        <v>3</v>
      </c>
      <c r="X13" s="251">
        <f t="shared" si="3"/>
        <v>6.7</v>
      </c>
      <c r="Y13" s="242">
        <v>36</v>
      </c>
      <c r="Z13" s="242">
        <v>3</v>
      </c>
      <c r="AA13" s="32">
        <f t="shared" si="4"/>
        <v>8.3</v>
      </c>
    </row>
    <row r="14" spans="1:27" ht="12.75" customHeight="1">
      <c r="A14" s="8">
        <v>18</v>
      </c>
      <c r="B14" s="5">
        <v>206</v>
      </c>
      <c r="C14" s="89" t="s">
        <v>57</v>
      </c>
      <c r="D14" s="90" t="s">
        <v>62</v>
      </c>
      <c r="E14" s="174">
        <v>30</v>
      </c>
      <c r="F14" s="256" t="s">
        <v>94</v>
      </c>
      <c r="G14" s="207">
        <v>45</v>
      </c>
      <c r="H14" s="207">
        <v>40</v>
      </c>
      <c r="I14" s="207">
        <v>795</v>
      </c>
      <c r="J14" s="207">
        <v>223</v>
      </c>
      <c r="K14" s="27">
        <f t="shared" si="0"/>
        <v>28.1</v>
      </c>
      <c r="L14" s="227">
        <v>24</v>
      </c>
      <c r="M14" s="207">
        <v>23</v>
      </c>
      <c r="N14" s="207">
        <v>525</v>
      </c>
      <c r="O14" s="207">
        <v>173</v>
      </c>
      <c r="P14" s="27">
        <f t="shared" si="1"/>
        <v>33</v>
      </c>
      <c r="Q14" s="227">
        <v>6</v>
      </c>
      <c r="R14" s="207">
        <v>4</v>
      </c>
      <c r="S14" s="207">
        <v>33</v>
      </c>
      <c r="T14" s="207">
        <v>7</v>
      </c>
      <c r="U14" s="27">
        <f t="shared" si="2"/>
        <v>21.2</v>
      </c>
      <c r="V14" s="241">
        <v>23</v>
      </c>
      <c r="W14" s="242">
        <v>2</v>
      </c>
      <c r="X14" s="251">
        <f t="shared" si="3"/>
        <v>8.7</v>
      </c>
      <c r="Y14" s="242">
        <v>22</v>
      </c>
      <c r="Z14" s="242">
        <v>2</v>
      </c>
      <c r="AA14" s="32">
        <f t="shared" si="4"/>
        <v>9.1</v>
      </c>
    </row>
    <row r="15" spans="1:27" ht="12.75" customHeight="1">
      <c r="A15" s="8">
        <v>18</v>
      </c>
      <c r="B15" s="5">
        <v>207</v>
      </c>
      <c r="C15" s="89" t="s">
        <v>57</v>
      </c>
      <c r="D15" s="90" t="s">
        <v>63</v>
      </c>
      <c r="E15" s="174">
        <v>31</v>
      </c>
      <c r="F15" s="256" t="s">
        <v>86</v>
      </c>
      <c r="G15" s="207">
        <v>49</v>
      </c>
      <c r="H15" s="207">
        <v>45</v>
      </c>
      <c r="I15" s="207">
        <v>848</v>
      </c>
      <c r="J15" s="207">
        <v>256</v>
      </c>
      <c r="K15" s="27">
        <f t="shared" si="0"/>
        <v>30.2</v>
      </c>
      <c r="L15" s="227">
        <v>24</v>
      </c>
      <c r="M15" s="207">
        <v>24</v>
      </c>
      <c r="N15" s="207">
        <v>333</v>
      </c>
      <c r="O15" s="207">
        <v>90</v>
      </c>
      <c r="P15" s="27">
        <f t="shared" si="1"/>
        <v>27</v>
      </c>
      <c r="Q15" s="227">
        <v>6</v>
      </c>
      <c r="R15" s="207">
        <v>5</v>
      </c>
      <c r="S15" s="207">
        <v>44</v>
      </c>
      <c r="T15" s="207">
        <v>7</v>
      </c>
      <c r="U15" s="27">
        <f t="shared" si="2"/>
        <v>15.9</v>
      </c>
      <c r="V15" s="241">
        <v>108</v>
      </c>
      <c r="W15" s="242">
        <v>16</v>
      </c>
      <c r="X15" s="251">
        <f t="shared" si="3"/>
        <v>14.8</v>
      </c>
      <c r="Y15" s="242">
        <v>94</v>
      </c>
      <c r="Z15" s="242">
        <v>8</v>
      </c>
      <c r="AA15" s="32">
        <f t="shared" si="4"/>
        <v>8.5</v>
      </c>
    </row>
    <row r="16" spans="1:27" ht="12.75" customHeight="1">
      <c r="A16" s="8">
        <v>18</v>
      </c>
      <c r="B16" s="5">
        <v>208</v>
      </c>
      <c r="C16" s="89" t="s">
        <v>57</v>
      </c>
      <c r="D16" s="90" t="s">
        <v>64</v>
      </c>
      <c r="E16" s="174">
        <v>30</v>
      </c>
      <c r="F16" s="256" t="s">
        <v>101</v>
      </c>
      <c r="G16" s="207">
        <v>29</v>
      </c>
      <c r="H16" s="207">
        <v>25</v>
      </c>
      <c r="I16" s="207">
        <v>344</v>
      </c>
      <c r="J16" s="207">
        <v>87</v>
      </c>
      <c r="K16" s="27">
        <f t="shared" si="0"/>
        <v>25.3</v>
      </c>
      <c r="L16" s="227">
        <v>18</v>
      </c>
      <c r="M16" s="207">
        <v>15</v>
      </c>
      <c r="N16" s="207">
        <v>235</v>
      </c>
      <c r="O16" s="207">
        <v>57</v>
      </c>
      <c r="P16" s="27">
        <f t="shared" si="1"/>
        <v>24.3</v>
      </c>
      <c r="Q16" s="227">
        <v>6</v>
      </c>
      <c r="R16" s="207">
        <v>5</v>
      </c>
      <c r="S16" s="207">
        <v>43</v>
      </c>
      <c r="T16" s="207">
        <v>6</v>
      </c>
      <c r="U16" s="27">
        <f t="shared" si="2"/>
        <v>14</v>
      </c>
      <c r="V16" s="241">
        <v>49</v>
      </c>
      <c r="W16" s="242">
        <v>3</v>
      </c>
      <c r="X16" s="251">
        <f t="shared" si="3"/>
        <v>6.1</v>
      </c>
      <c r="Y16" s="242">
        <v>49</v>
      </c>
      <c r="Z16" s="242">
        <v>3</v>
      </c>
      <c r="AA16" s="32">
        <f t="shared" si="4"/>
        <v>6.1</v>
      </c>
    </row>
    <row r="17" spans="1:27" ht="12.75" customHeight="1">
      <c r="A17" s="8">
        <v>18</v>
      </c>
      <c r="B17" s="5">
        <v>209</v>
      </c>
      <c r="C17" s="89" t="s">
        <v>57</v>
      </c>
      <c r="D17" s="90" t="s">
        <v>65</v>
      </c>
      <c r="E17" s="174">
        <v>30</v>
      </c>
      <c r="F17" s="256" t="s">
        <v>109</v>
      </c>
      <c r="G17" s="207">
        <v>53</v>
      </c>
      <c r="H17" s="207">
        <v>45</v>
      </c>
      <c r="I17" s="207">
        <v>928</v>
      </c>
      <c r="J17" s="207">
        <v>261</v>
      </c>
      <c r="K17" s="27">
        <f t="shared" si="0"/>
        <v>28.1</v>
      </c>
      <c r="L17" s="227">
        <v>22</v>
      </c>
      <c r="M17" s="207">
        <v>19</v>
      </c>
      <c r="N17" s="207">
        <v>507</v>
      </c>
      <c r="O17" s="207">
        <v>136</v>
      </c>
      <c r="P17" s="27">
        <f t="shared" si="1"/>
        <v>26.8</v>
      </c>
      <c r="Q17" s="227">
        <v>6</v>
      </c>
      <c r="R17" s="207">
        <v>5</v>
      </c>
      <c r="S17" s="207">
        <v>51</v>
      </c>
      <c r="T17" s="207">
        <v>7</v>
      </c>
      <c r="U17" s="27">
        <f t="shared" si="2"/>
        <v>13.7</v>
      </c>
      <c r="V17" s="241">
        <v>187</v>
      </c>
      <c r="W17" s="242">
        <v>35</v>
      </c>
      <c r="X17" s="251">
        <f t="shared" si="3"/>
        <v>18.7</v>
      </c>
      <c r="Y17" s="242">
        <v>187</v>
      </c>
      <c r="Z17" s="242">
        <v>35</v>
      </c>
      <c r="AA17" s="32">
        <f t="shared" si="4"/>
        <v>18.7</v>
      </c>
    </row>
    <row r="18" spans="1:27" ht="12.75" customHeight="1">
      <c r="A18" s="8">
        <v>18</v>
      </c>
      <c r="B18" s="5">
        <v>210</v>
      </c>
      <c r="C18" s="89" t="s">
        <v>57</v>
      </c>
      <c r="D18" s="90" t="s">
        <v>66</v>
      </c>
      <c r="E18" s="174">
        <v>35</v>
      </c>
      <c r="F18" s="256" t="s">
        <v>112</v>
      </c>
      <c r="G18" s="207">
        <v>26</v>
      </c>
      <c r="H18" s="207">
        <v>20</v>
      </c>
      <c r="I18" s="207">
        <v>432</v>
      </c>
      <c r="J18" s="207">
        <v>83</v>
      </c>
      <c r="K18" s="27">
        <f t="shared" si="0"/>
        <v>19.2</v>
      </c>
      <c r="L18" s="227">
        <v>26</v>
      </c>
      <c r="M18" s="207">
        <v>20</v>
      </c>
      <c r="N18" s="207">
        <v>432</v>
      </c>
      <c r="O18" s="207">
        <v>83</v>
      </c>
      <c r="P18" s="27">
        <f t="shared" si="1"/>
        <v>19.2</v>
      </c>
      <c r="Q18" s="227">
        <v>6</v>
      </c>
      <c r="R18" s="207">
        <v>2</v>
      </c>
      <c r="S18" s="207">
        <v>48</v>
      </c>
      <c r="T18" s="207">
        <v>2</v>
      </c>
      <c r="U18" s="27">
        <f t="shared" si="2"/>
        <v>4.2</v>
      </c>
      <c r="V18" s="241">
        <v>145</v>
      </c>
      <c r="W18" s="242">
        <v>5</v>
      </c>
      <c r="X18" s="251">
        <f t="shared" si="3"/>
        <v>3.4</v>
      </c>
      <c r="Y18" s="242">
        <v>140</v>
      </c>
      <c r="Z18" s="242">
        <v>3</v>
      </c>
      <c r="AA18" s="32">
        <f t="shared" si="4"/>
        <v>2.1</v>
      </c>
    </row>
    <row r="19" spans="1:27" ht="12.75" customHeight="1">
      <c r="A19" s="8">
        <v>18</v>
      </c>
      <c r="B19" s="5">
        <v>322</v>
      </c>
      <c r="C19" s="89" t="s">
        <v>57</v>
      </c>
      <c r="D19" s="90" t="s">
        <v>67</v>
      </c>
      <c r="E19" s="174">
        <v>35</v>
      </c>
      <c r="F19" s="256" t="s">
        <v>109</v>
      </c>
      <c r="G19" s="207">
        <v>29</v>
      </c>
      <c r="H19" s="207">
        <v>24</v>
      </c>
      <c r="I19" s="207">
        <v>362</v>
      </c>
      <c r="J19" s="207">
        <v>78</v>
      </c>
      <c r="K19" s="27">
        <f t="shared" si="0"/>
        <v>21.5</v>
      </c>
      <c r="L19" s="227">
        <v>24</v>
      </c>
      <c r="M19" s="207">
        <v>22</v>
      </c>
      <c r="N19" s="207">
        <v>322</v>
      </c>
      <c r="O19" s="207">
        <v>76</v>
      </c>
      <c r="P19" s="27">
        <f t="shared" si="1"/>
        <v>23.6</v>
      </c>
      <c r="Q19" s="227">
        <v>5</v>
      </c>
      <c r="R19" s="207">
        <v>2</v>
      </c>
      <c r="S19" s="207">
        <v>40</v>
      </c>
      <c r="T19" s="207">
        <v>2</v>
      </c>
      <c r="U19" s="27">
        <f t="shared" si="2"/>
        <v>5</v>
      </c>
      <c r="V19" s="241">
        <v>61</v>
      </c>
      <c r="W19" s="242">
        <v>7</v>
      </c>
      <c r="X19" s="251">
        <f t="shared" si="3"/>
        <v>11.5</v>
      </c>
      <c r="Y19" s="242">
        <v>42</v>
      </c>
      <c r="Z19" s="242">
        <v>2</v>
      </c>
      <c r="AA19" s="32">
        <f t="shared" si="4"/>
        <v>4.8</v>
      </c>
    </row>
    <row r="20" spans="1:27" ht="12.75" customHeight="1">
      <c r="A20" s="8">
        <v>18</v>
      </c>
      <c r="B20" s="5">
        <v>382</v>
      </c>
      <c r="C20" s="89" t="s">
        <v>57</v>
      </c>
      <c r="D20" s="90" t="s">
        <v>68</v>
      </c>
      <c r="E20" s="174"/>
      <c r="F20" s="256"/>
      <c r="G20" s="207"/>
      <c r="H20" s="207"/>
      <c r="I20" s="207"/>
      <c r="J20" s="207"/>
      <c r="K20" s="27" t="str">
        <f t="shared" si="0"/>
        <v> </v>
      </c>
      <c r="L20" s="227">
        <v>9</v>
      </c>
      <c r="M20" s="207">
        <v>6</v>
      </c>
      <c r="N20" s="207">
        <v>112</v>
      </c>
      <c r="O20" s="207">
        <v>18</v>
      </c>
      <c r="P20" s="27">
        <f t="shared" si="1"/>
        <v>16.1</v>
      </c>
      <c r="Q20" s="227">
        <v>5</v>
      </c>
      <c r="R20" s="207">
        <v>1</v>
      </c>
      <c r="S20" s="207">
        <v>30</v>
      </c>
      <c r="T20" s="207">
        <v>1</v>
      </c>
      <c r="U20" s="27">
        <f t="shared" si="2"/>
        <v>3.3</v>
      </c>
      <c r="V20" s="241">
        <v>7</v>
      </c>
      <c r="W20" s="242"/>
      <c r="X20" s="251">
        <f t="shared" si="3"/>
        <v>0</v>
      </c>
      <c r="Y20" s="242">
        <v>7</v>
      </c>
      <c r="Z20" s="242"/>
      <c r="AA20" s="32">
        <f t="shared" si="4"/>
        <v>0</v>
      </c>
    </row>
    <row r="21" spans="1:27" ht="12.75" customHeight="1">
      <c r="A21" s="8">
        <v>18</v>
      </c>
      <c r="B21" s="5">
        <v>404</v>
      </c>
      <c r="C21" s="89" t="s">
        <v>57</v>
      </c>
      <c r="D21" s="90" t="s">
        <v>69</v>
      </c>
      <c r="E21" s="174"/>
      <c r="F21" s="256"/>
      <c r="G21" s="207"/>
      <c r="H21" s="207"/>
      <c r="I21" s="207"/>
      <c r="J21" s="207"/>
      <c r="K21" s="27" t="str">
        <f t="shared" si="0"/>
        <v> </v>
      </c>
      <c r="L21" s="227">
        <v>13</v>
      </c>
      <c r="M21" s="207">
        <v>8</v>
      </c>
      <c r="N21" s="207">
        <v>159</v>
      </c>
      <c r="O21" s="207">
        <v>33</v>
      </c>
      <c r="P21" s="27">
        <f t="shared" si="1"/>
        <v>20.8</v>
      </c>
      <c r="Q21" s="227">
        <v>5</v>
      </c>
      <c r="R21" s="207">
        <v>1</v>
      </c>
      <c r="S21" s="207">
        <v>34</v>
      </c>
      <c r="T21" s="207">
        <v>1</v>
      </c>
      <c r="U21" s="27">
        <f t="shared" si="2"/>
        <v>2.9</v>
      </c>
      <c r="V21" s="241">
        <v>22</v>
      </c>
      <c r="W21" s="242"/>
      <c r="X21" s="251">
        <f t="shared" si="3"/>
        <v>0</v>
      </c>
      <c r="Y21" s="242">
        <v>18</v>
      </c>
      <c r="Z21" s="242"/>
      <c r="AA21" s="32">
        <f t="shared" si="4"/>
        <v>0</v>
      </c>
    </row>
    <row r="22" spans="1:27" ht="14.25" customHeight="1">
      <c r="A22" s="8">
        <v>18</v>
      </c>
      <c r="B22" s="5">
        <v>423</v>
      </c>
      <c r="C22" s="89" t="s">
        <v>57</v>
      </c>
      <c r="D22" s="90" t="s">
        <v>70</v>
      </c>
      <c r="E22" s="174">
        <v>35</v>
      </c>
      <c r="F22" s="256" t="s">
        <v>109</v>
      </c>
      <c r="G22" s="207">
        <v>23</v>
      </c>
      <c r="H22" s="207">
        <v>17</v>
      </c>
      <c r="I22" s="207">
        <v>375</v>
      </c>
      <c r="J22" s="207">
        <v>121</v>
      </c>
      <c r="K22" s="27">
        <f t="shared" si="0"/>
        <v>32.3</v>
      </c>
      <c r="L22" s="227">
        <v>12</v>
      </c>
      <c r="M22" s="207">
        <v>10</v>
      </c>
      <c r="N22" s="207">
        <v>169</v>
      </c>
      <c r="O22" s="207">
        <v>52</v>
      </c>
      <c r="P22" s="27">
        <f t="shared" si="1"/>
        <v>30.8</v>
      </c>
      <c r="Q22" s="227">
        <v>5</v>
      </c>
      <c r="R22" s="207">
        <v>3</v>
      </c>
      <c r="S22" s="207">
        <v>42</v>
      </c>
      <c r="T22" s="207">
        <v>3</v>
      </c>
      <c r="U22" s="27">
        <f t="shared" si="2"/>
        <v>7.1</v>
      </c>
      <c r="V22" s="241">
        <v>44</v>
      </c>
      <c r="W22" s="242">
        <v>4</v>
      </c>
      <c r="X22" s="251">
        <f t="shared" si="3"/>
        <v>9.1</v>
      </c>
      <c r="Y22" s="242">
        <v>44</v>
      </c>
      <c r="Z22" s="242">
        <v>4</v>
      </c>
      <c r="AA22" s="32">
        <f>IF(Y22=0," ",ROUND(Z22/Y22*100,1))</f>
        <v>9.1</v>
      </c>
    </row>
    <row r="23" spans="1:27" ht="12.75" customHeight="1">
      <c r="A23" s="8">
        <v>18</v>
      </c>
      <c r="B23" s="5">
        <v>442</v>
      </c>
      <c r="C23" s="89" t="s">
        <v>57</v>
      </c>
      <c r="D23" s="90" t="s">
        <v>71</v>
      </c>
      <c r="E23" s="174">
        <v>30</v>
      </c>
      <c r="F23" s="256" t="s">
        <v>117</v>
      </c>
      <c r="G23" s="207">
        <v>20</v>
      </c>
      <c r="H23" s="207">
        <v>19</v>
      </c>
      <c r="I23" s="207">
        <v>313</v>
      </c>
      <c r="J23" s="207">
        <v>88</v>
      </c>
      <c r="K23" s="27">
        <f t="shared" si="0"/>
        <v>28.1</v>
      </c>
      <c r="L23" s="227">
        <v>18</v>
      </c>
      <c r="M23" s="207">
        <v>17</v>
      </c>
      <c r="N23" s="207">
        <v>261</v>
      </c>
      <c r="O23" s="207">
        <v>61</v>
      </c>
      <c r="P23" s="27">
        <f t="shared" si="1"/>
        <v>23.4</v>
      </c>
      <c r="Q23" s="227">
        <v>5</v>
      </c>
      <c r="R23" s="207">
        <v>4</v>
      </c>
      <c r="S23" s="207">
        <v>30</v>
      </c>
      <c r="T23" s="207">
        <v>5</v>
      </c>
      <c r="U23" s="27">
        <f t="shared" si="2"/>
        <v>16.7</v>
      </c>
      <c r="V23" s="241">
        <v>15</v>
      </c>
      <c r="W23" s="242"/>
      <c r="X23" s="251">
        <f t="shared" si="3"/>
        <v>0</v>
      </c>
      <c r="Y23" s="242">
        <v>15</v>
      </c>
      <c r="Z23" s="242"/>
      <c r="AA23" s="32">
        <f>IF(Y23=0," ",ROUND(Z23/Y23*100,1))</f>
        <v>0</v>
      </c>
    </row>
    <row r="24" spans="1:27" ht="12.75" customHeight="1">
      <c r="A24" s="8">
        <v>18</v>
      </c>
      <c r="B24" s="5">
        <v>481</v>
      </c>
      <c r="C24" s="89" t="s">
        <v>57</v>
      </c>
      <c r="D24" s="90" t="s">
        <v>72</v>
      </c>
      <c r="E24" s="174"/>
      <c r="F24" s="256"/>
      <c r="G24" s="207"/>
      <c r="H24" s="207"/>
      <c r="I24" s="207"/>
      <c r="J24" s="207"/>
      <c r="K24" s="27" t="str">
        <f t="shared" si="0"/>
        <v> </v>
      </c>
      <c r="L24" s="227">
        <v>12</v>
      </c>
      <c r="M24" s="207">
        <v>9</v>
      </c>
      <c r="N24" s="207">
        <v>135</v>
      </c>
      <c r="O24" s="207">
        <v>20</v>
      </c>
      <c r="P24" s="27">
        <f t="shared" si="1"/>
        <v>14.8</v>
      </c>
      <c r="Q24" s="227">
        <v>5</v>
      </c>
      <c r="R24" s="207">
        <v>1</v>
      </c>
      <c r="S24" s="207">
        <v>28</v>
      </c>
      <c r="T24" s="207">
        <v>2</v>
      </c>
      <c r="U24" s="27">
        <f t="shared" si="2"/>
        <v>7.1</v>
      </c>
      <c r="V24" s="241">
        <v>38</v>
      </c>
      <c r="W24" s="242">
        <v>5</v>
      </c>
      <c r="X24" s="251">
        <f t="shared" si="3"/>
        <v>13.2</v>
      </c>
      <c r="Y24" s="242">
        <v>38</v>
      </c>
      <c r="Z24" s="242">
        <v>5</v>
      </c>
      <c r="AA24" s="32">
        <f>IF(Y24=0," ",ROUND(Z24/Y24*100,1))</f>
        <v>13.2</v>
      </c>
    </row>
    <row r="25" spans="1:27" ht="12.75" customHeight="1">
      <c r="A25" s="8">
        <v>18</v>
      </c>
      <c r="B25" s="5">
        <v>483</v>
      </c>
      <c r="C25" s="89" t="s">
        <v>57</v>
      </c>
      <c r="D25" s="90" t="s">
        <v>73</v>
      </c>
      <c r="E25" s="174"/>
      <c r="F25" s="256"/>
      <c r="G25" s="207"/>
      <c r="H25" s="207"/>
      <c r="I25" s="207"/>
      <c r="J25" s="207"/>
      <c r="K25" s="27" t="str">
        <f t="shared" si="0"/>
        <v> </v>
      </c>
      <c r="L25" s="227">
        <v>14</v>
      </c>
      <c r="M25" s="207">
        <v>10</v>
      </c>
      <c r="N25" s="207">
        <v>189</v>
      </c>
      <c r="O25" s="207">
        <v>26</v>
      </c>
      <c r="P25" s="27">
        <f t="shared" si="1"/>
        <v>13.8</v>
      </c>
      <c r="Q25" s="227">
        <v>5</v>
      </c>
      <c r="R25" s="207">
        <v>4</v>
      </c>
      <c r="S25" s="207">
        <v>36</v>
      </c>
      <c r="T25" s="207">
        <v>4</v>
      </c>
      <c r="U25" s="27">
        <f t="shared" si="2"/>
        <v>11.1</v>
      </c>
      <c r="V25" s="241">
        <v>21</v>
      </c>
      <c r="W25" s="242">
        <v>2</v>
      </c>
      <c r="X25" s="251">
        <f t="shared" si="3"/>
        <v>9.5</v>
      </c>
      <c r="Y25" s="242">
        <v>20</v>
      </c>
      <c r="Z25" s="242">
        <v>2</v>
      </c>
      <c r="AA25" s="32">
        <f>IF(Y25=0," ",ROUND(Z25/Y25*100,1))</f>
        <v>10</v>
      </c>
    </row>
    <row r="26" spans="1:27" ht="12.75" customHeight="1" thickBot="1">
      <c r="A26" s="8">
        <v>18</v>
      </c>
      <c r="B26" s="5">
        <v>501</v>
      </c>
      <c r="C26" s="89" t="s">
        <v>57</v>
      </c>
      <c r="D26" s="90" t="s">
        <v>74</v>
      </c>
      <c r="E26" s="6"/>
      <c r="F26" s="256"/>
      <c r="G26" s="207"/>
      <c r="H26" s="207"/>
      <c r="I26" s="207"/>
      <c r="J26" s="207"/>
      <c r="K26" s="27" t="str">
        <f t="shared" si="0"/>
        <v> </v>
      </c>
      <c r="L26" s="227">
        <v>18</v>
      </c>
      <c r="M26" s="207">
        <v>15</v>
      </c>
      <c r="N26" s="207">
        <v>315</v>
      </c>
      <c r="O26" s="207">
        <v>78</v>
      </c>
      <c r="P26" s="27">
        <f t="shared" si="1"/>
        <v>24.8</v>
      </c>
      <c r="Q26" s="227">
        <v>5</v>
      </c>
      <c r="R26" s="207">
        <v>4</v>
      </c>
      <c r="S26" s="207">
        <v>43</v>
      </c>
      <c r="T26" s="207">
        <v>8</v>
      </c>
      <c r="U26" s="27">
        <f t="shared" si="2"/>
        <v>18.6</v>
      </c>
      <c r="V26" s="241">
        <v>16</v>
      </c>
      <c r="W26" s="242">
        <v>2</v>
      </c>
      <c r="X26" s="251">
        <f t="shared" si="3"/>
        <v>12.5</v>
      </c>
      <c r="Y26" s="242">
        <v>16</v>
      </c>
      <c r="Z26" s="242">
        <v>2</v>
      </c>
      <c r="AA26" s="32">
        <f>IF(Y26=0," ",ROUND(Z26/Y26*100,1))</f>
        <v>12.5</v>
      </c>
    </row>
    <row r="27" spans="1:27" ht="15.75" customHeight="1" thickBot="1">
      <c r="A27" s="15"/>
      <c r="B27" s="19">
        <v>900</v>
      </c>
      <c r="C27" s="107"/>
      <c r="D27" s="118" t="s">
        <v>20</v>
      </c>
      <c r="E27" s="13"/>
      <c r="F27" s="108"/>
      <c r="G27" s="221"/>
      <c r="H27" s="221"/>
      <c r="I27" s="221"/>
      <c r="J27" s="221"/>
      <c r="K27" s="28"/>
      <c r="L27" s="228">
        <f>SUM(L10:L26)</f>
        <v>389</v>
      </c>
      <c r="M27" s="228">
        <f>SUM(M10:M26)</f>
        <v>334</v>
      </c>
      <c r="N27" s="228">
        <f>SUM(N10:N26)</f>
        <v>7204</v>
      </c>
      <c r="O27" s="228">
        <f>SUM(O10:O26)</f>
        <v>1749</v>
      </c>
      <c r="P27" s="29">
        <f>IF(L27=" "," ",ROUND(O27/N27*100,1))</f>
        <v>24.3</v>
      </c>
      <c r="Q27" s="228">
        <f>SUM(Q10:Q26)</f>
        <v>94</v>
      </c>
      <c r="R27" s="228">
        <f>SUM(R10:R26)</f>
        <v>57</v>
      </c>
      <c r="S27" s="228">
        <f>SUM(S10:S26)</f>
        <v>671</v>
      </c>
      <c r="T27" s="228">
        <f>SUM(T10:T26)</f>
        <v>76</v>
      </c>
      <c r="U27" s="29">
        <f>IF(Q27=""," ",ROUND(T27/S27*100,1))</f>
        <v>11.3</v>
      </c>
      <c r="V27" s="243"/>
      <c r="W27" s="244"/>
      <c r="X27" s="252"/>
      <c r="Y27" s="244"/>
      <c r="Z27" s="244"/>
      <c r="AA27" s="33"/>
    </row>
    <row r="28" spans="1:27" ht="12">
      <c r="A28" s="75"/>
      <c r="B28" s="76"/>
      <c r="C28" s="145" t="s">
        <v>122</v>
      </c>
      <c r="D28" s="157" t="s">
        <v>123</v>
      </c>
      <c r="E28" s="158"/>
      <c r="F28" s="159"/>
      <c r="G28" s="224"/>
      <c r="H28" s="224"/>
      <c r="I28" s="224"/>
      <c r="J28" s="224"/>
      <c r="K28" s="160"/>
      <c r="L28" s="229">
        <v>1</v>
      </c>
      <c r="M28" s="230">
        <v>1</v>
      </c>
      <c r="N28" s="231">
        <v>41</v>
      </c>
      <c r="O28" s="230">
        <v>12</v>
      </c>
      <c r="P28" s="161">
        <f aca="true" t="shared" si="5" ref="P28:P34">IF(L28=""," ",ROUND(O28/N28*100,1))</f>
        <v>29.3</v>
      </c>
      <c r="Q28" s="235"/>
      <c r="R28" s="236"/>
      <c r="S28" s="237"/>
      <c r="T28" s="236"/>
      <c r="U28" s="77" t="str">
        <f>IF(Q28=""," ",ROUND(T28/S28*100,1))</f>
        <v> </v>
      </c>
      <c r="V28" s="245"/>
      <c r="W28" s="246"/>
      <c r="X28" s="253"/>
      <c r="Y28" s="246"/>
      <c r="Z28" s="246"/>
      <c r="AA28" s="78"/>
    </row>
    <row r="29" spans="1:27" ht="22.5">
      <c r="A29" s="75"/>
      <c r="B29" s="76"/>
      <c r="C29" s="145" t="s">
        <v>122</v>
      </c>
      <c r="D29" s="157" t="s">
        <v>124</v>
      </c>
      <c r="E29" s="158"/>
      <c r="F29" s="159"/>
      <c r="G29" s="224"/>
      <c r="H29" s="224"/>
      <c r="I29" s="224"/>
      <c r="J29" s="224"/>
      <c r="K29" s="160"/>
      <c r="L29" s="229">
        <v>1</v>
      </c>
      <c r="M29" s="230">
        <v>1</v>
      </c>
      <c r="N29" s="231">
        <v>20</v>
      </c>
      <c r="O29" s="230">
        <v>9</v>
      </c>
      <c r="P29" s="162">
        <f t="shared" si="5"/>
        <v>45</v>
      </c>
      <c r="Q29" s="235"/>
      <c r="R29" s="236"/>
      <c r="S29" s="237"/>
      <c r="T29" s="236"/>
      <c r="U29" s="79"/>
      <c r="V29" s="245"/>
      <c r="W29" s="246"/>
      <c r="X29" s="253"/>
      <c r="Y29" s="246"/>
      <c r="Z29" s="246"/>
      <c r="AA29" s="78"/>
    </row>
    <row r="30" spans="1:27" ht="22.5">
      <c r="A30" s="75"/>
      <c r="B30" s="76"/>
      <c r="C30" s="145" t="s">
        <v>122</v>
      </c>
      <c r="D30" s="157" t="s">
        <v>125</v>
      </c>
      <c r="E30" s="158"/>
      <c r="F30" s="159"/>
      <c r="G30" s="224"/>
      <c r="H30" s="224"/>
      <c r="I30" s="224"/>
      <c r="J30" s="224"/>
      <c r="K30" s="160"/>
      <c r="L30" s="229">
        <v>1</v>
      </c>
      <c r="M30" s="230">
        <v>1</v>
      </c>
      <c r="N30" s="231">
        <v>56</v>
      </c>
      <c r="O30" s="230">
        <v>29</v>
      </c>
      <c r="P30" s="162">
        <f t="shared" si="5"/>
        <v>51.8</v>
      </c>
      <c r="Q30" s="235"/>
      <c r="R30" s="236"/>
      <c r="S30" s="237"/>
      <c r="T30" s="236"/>
      <c r="U30" s="79"/>
      <c r="V30" s="245"/>
      <c r="W30" s="246"/>
      <c r="X30" s="253"/>
      <c r="Y30" s="246"/>
      <c r="Z30" s="246"/>
      <c r="AA30" s="78"/>
    </row>
    <row r="31" spans="1:27" ht="22.5">
      <c r="A31" s="69"/>
      <c r="B31" s="80"/>
      <c r="C31" s="123" t="s">
        <v>122</v>
      </c>
      <c r="D31" s="163" t="s">
        <v>126</v>
      </c>
      <c r="E31" s="164"/>
      <c r="F31" s="165"/>
      <c r="G31" s="225"/>
      <c r="H31" s="225"/>
      <c r="I31" s="225"/>
      <c r="J31" s="225"/>
      <c r="K31" s="166"/>
      <c r="L31" s="229">
        <v>1</v>
      </c>
      <c r="M31" s="230">
        <v>1</v>
      </c>
      <c r="N31" s="231">
        <v>20</v>
      </c>
      <c r="O31" s="230">
        <v>6</v>
      </c>
      <c r="P31" s="167">
        <f t="shared" si="5"/>
        <v>30</v>
      </c>
      <c r="Q31" s="235"/>
      <c r="R31" s="236"/>
      <c r="S31" s="237"/>
      <c r="T31" s="236"/>
      <c r="U31" s="81" t="str">
        <f>IF(Q31=""," ",ROUND(T31/S31*100,1))</f>
        <v> </v>
      </c>
      <c r="V31" s="247"/>
      <c r="W31" s="248"/>
      <c r="X31" s="254"/>
      <c r="Y31" s="248"/>
      <c r="Z31" s="248"/>
      <c r="AA31" s="82"/>
    </row>
    <row r="32" spans="1:27" ht="22.5">
      <c r="A32" s="69"/>
      <c r="B32" s="80"/>
      <c r="C32" s="123" t="s">
        <v>122</v>
      </c>
      <c r="D32" s="163" t="s">
        <v>127</v>
      </c>
      <c r="E32" s="164"/>
      <c r="F32" s="165"/>
      <c r="G32" s="225"/>
      <c r="H32" s="225"/>
      <c r="I32" s="225"/>
      <c r="J32" s="225"/>
      <c r="K32" s="166"/>
      <c r="L32" s="232">
        <v>1</v>
      </c>
      <c r="M32" s="230">
        <v>1</v>
      </c>
      <c r="N32" s="230">
        <v>18</v>
      </c>
      <c r="O32" s="230">
        <v>8</v>
      </c>
      <c r="P32" s="167">
        <f t="shared" si="5"/>
        <v>44.4</v>
      </c>
      <c r="Q32" s="238"/>
      <c r="R32" s="236"/>
      <c r="S32" s="236"/>
      <c r="T32" s="236"/>
      <c r="U32" s="81" t="str">
        <f>IF(Q32=""," ",ROUND(T32/S32*100,1))</f>
        <v> </v>
      </c>
      <c r="V32" s="247"/>
      <c r="W32" s="248"/>
      <c r="X32" s="254"/>
      <c r="Y32" s="248"/>
      <c r="Z32" s="248"/>
      <c r="AA32" s="82"/>
    </row>
    <row r="33" spans="1:27" ht="22.5">
      <c r="A33" s="69"/>
      <c r="B33" s="80"/>
      <c r="C33" s="123" t="s">
        <v>122</v>
      </c>
      <c r="D33" s="163" t="s">
        <v>134</v>
      </c>
      <c r="E33" s="164"/>
      <c r="F33" s="165"/>
      <c r="G33" s="225"/>
      <c r="H33" s="225"/>
      <c r="I33" s="225"/>
      <c r="J33" s="225"/>
      <c r="K33" s="166"/>
      <c r="L33" s="232">
        <v>1</v>
      </c>
      <c r="M33" s="230">
        <v>1</v>
      </c>
      <c r="N33" s="230">
        <v>30</v>
      </c>
      <c r="O33" s="230">
        <v>4</v>
      </c>
      <c r="P33" s="167">
        <f t="shared" si="5"/>
        <v>13.3</v>
      </c>
      <c r="Q33" s="238"/>
      <c r="R33" s="236"/>
      <c r="S33" s="236"/>
      <c r="T33" s="236"/>
      <c r="U33" s="81"/>
      <c r="V33" s="247"/>
      <c r="W33" s="248"/>
      <c r="X33" s="254"/>
      <c r="Y33" s="248"/>
      <c r="Z33" s="248"/>
      <c r="AA33" s="82"/>
    </row>
    <row r="34" spans="1:27" ht="34.5" thickBot="1">
      <c r="A34" s="83"/>
      <c r="B34" s="84"/>
      <c r="C34" s="168" t="s">
        <v>122</v>
      </c>
      <c r="D34" s="169" t="s">
        <v>135</v>
      </c>
      <c r="E34" s="170"/>
      <c r="F34" s="171"/>
      <c r="G34" s="226"/>
      <c r="H34" s="226"/>
      <c r="I34" s="226"/>
      <c r="J34" s="226"/>
      <c r="K34" s="172"/>
      <c r="L34" s="233">
        <v>1</v>
      </c>
      <c r="M34" s="234">
        <v>1</v>
      </c>
      <c r="N34" s="234">
        <v>5</v>
      </c>
      <c r="O34" s="234">
        <v>3</v>
      </c>
      <c r="P34" s="173">
        <f t="shared" si="5"/>
        <v>60</v>
      </c>
      <c r="Q34" s="239"/>
      <c r="R34" s="240"/>
      <c r="S34" s="240"/>
      <c r="T34" s="240"/>
      <c r="U34" s="85"/>
      <c r="V34" s="249"/>
      <c r="W34" s="250"/>
      <c r="X34" s="255"/>
      <c r="Y34" s="250"/>
      <c r="Z34" s="250"/>
      <c r="AA34" s="86"/>
    </row>
    <row r="35" spans="1:27" s="46" customFormat="1" ht="15" customHeight="1" thickBot="1">
      <c r="A35" s="257"/>
      <c r="B35" s="258">
        <v>999</v>
      </c>
      <c r="C35" s="259"/>
      <c r="D35" s="260" t="s">
        <v>19</v>
      </c>
      <c r="E35" s="261"/>
      <c r="F35" s="262"/>
      <c r="G35" s="263"/>
      <c r="H35" s="263"/>
      <c r="I35" s="263"/>
      <c r="J35" s="263"/>
      <c r="K35" s="264"/>
      <c r="L35" s="265">
        <f>SUM(L28:L34)</f>
        <v>7</v>
      </c>
      <c r="M35" s="265">
        <f>SUM(M28:M34)</f>
        <v>7</v>
      </c>
      <c r="N35" s="265">
        <f>SUM(N28:N34)</f>
        <v>190</v>
      </c>
      <c r="O35" s="265">
        <f>SUM(O28:O34)</f>
        <v>71</v>
      </c>
      <c r="P35" s="266">
        <f>IF(L35=0,"",ROUND(O35/N35*100,1))</f>
        <v>37.4</v>
      </c>
      <c r="Q35" s="265">
        <f>SUM(Q28:Q32)</f>
        <v>0</v>
      </c>
      <c r="R35" s="265">
        <f>SUM(R28:R32)</f>
        <v>0</v>
      </c>
      <c r="S35" s="265">
        <f>SUM(S28:S32)</f>
        <v>0</v>
      </c>
      <c r="T35" s="265">
        <f>SUM(T28:T32)</f>
        <v>0</v>
      </c>
      <c r="U35" s="266" t="str">
        <f>IF(Q35=0," ",ROUND(T35/S35*100,1))</f>
        <v> </v>
      </c>
      <c r="V35" s="267"/>
      <c r="W35" s="268"/>
      <c r="X35" s="269"/>
      <c r="Y35" s="268"/>
      <c r="Z35" s="268"/>
      <c r="AA35" s="270"/>
    </row>
    <row r="36" spans="1:27" s="46" customFormat="1" ht="15" customHeight="1" thickBot="1">
      <c r="A36" s="257"/>
      <c r="B36" s="271">
        <v>1000</v>
      </c>
      <c r="C36" s="382" t="s">
        <v>9</v>
      </c>
      <c r="D36" s="383"/>
      <c r="E36" s="261"/>
      <c r="F36" s="262"/>
      <c r="G36" s="272">
        <f>SUM(G10:G26)</f>
        <v>504</v>
      </c>
      <c r="H36" s="272">
        <f>SUM(H10:H26)</f>
        <v>428</v>
      </c>
      <c r="I36" s="272">
        <f>SUM(I10:I26)</f>
        <v>9542</v>
      </c>
      <c r="J36" s="272">
        <f>SUM(J10:J26)</f>
        <v>2759</v>
      </c>
      <c r="K36" s="266">
        <f>IF(G36=" "," ",ROUND(J36/I36*100,1))</f>
        <v>28.9</v>
      </c>
      <c r="L36" s="273">
        <f>L27+L35</f>
        <v>396</v>
      </c>
      <c r="M36" s="272">
        <f>M27+M35</f>
        <v>341</v>
      </c>
      <c r="N36" s="272">
        <f>N27+N35</f>
        <v>7394</v>
      </c>
      <c r="O36" s="272">
        <f>O27+O35</f>
        <v>1820</v>
      </c>
      <c r="P36" s="266">
        <f>IF(L36=""," ",ROUND(O36/N36*100,1))</f>
        <v>24.6</v>
      </c>
      <c r="Q36" s="273">
        <f>Q27+Q35</f>
        <v>94</v>
      </c>
      <c r="R36" s="272">
        <f>R27+R35</f>
        <v>57</v>
      </c>
      <c r="S36" s="272">
        <f>S27+S35</f>
        <v>671</v>
      </c>
      <c r="T36" s="272">
        <f>T27+T35</f>
        <v>76</v>
      </c>
      <c r="U36" s="266">
        <f>IF(Q36=""," ",ROUND(T36/S36*100,1))</f>
        <v>11.3</v>
      </c>
      <c r="V36" s="274">
        <f>SUM(V10:V26)</f>
        <v>1260</v>
      </c>
      <c r="W36" s="275">
        <f>SUM(W10:W26)</f>
        <v>113</v>
      </c>
      <c r="X36" s="404">
        <f>IF(V36=""," ",ROUND(W36/V36*100,1))</f>
        <v>9</v>
      </c>
      <c r="Y36" s="275">
        <f>SUM(Y10:Y26)</f>
        <v>1125</v>
      </c>
      <c r="Z36" s="275">
        <f>SUM(Z10:Z26)</f>
        <v>92</v>
      </c>
      <c r="AA36" s="276">
        <f>IF(Y36=0," ",ROUND(Z36/Y36*100,1))</f>
        <v>8.2</v>
      </c>
    </row>
  </sheetData>
  <sheetProtection/>
  <mergeCells count="30">
    <mergeCell ref="Q8:Q9"/>
    <mergeCell ref="S8:S9"/>
    <mergeCell ref="Y8:AA8"/>
    <mergeCell ref="U8:U9"/>
    <mergeCell ref="X8:X9"/>
    <mergeCell ref="V8:V9"/>
    <mergeCell ref="A7:A9"/>
    <mergeCell ref="C7:C9"/>
    <mergeCell ref="D7:D9"/>
    <mergeCell ref="B7:B9"/>
    <mergeCell ref="C4:D4"/>
    <mergeCell ref="F4:H4"/>
    <mergeCell ref="J4:M4"/>
    <mergeCell ref="E6:F6"/>
    <mergeCell ref="L6:N6"/>
    <mergeCell ref="C36:D36"/>
    <mergeCell ref="E7:K7"/>
    <mergeCell ref="I8:I9"/>
    <mergeCell ref="K8:K9"/>
    <mergeCell ref="P8:P9"/>
    <mergeCell ref="E8:E9"/>
    <mergeCell ref="G8:G9"/>
    <mergeCell ref="F8:F9"/>
    <mergeCell ref="N8:N9"/>
    <mergeCell ref="L8:L9"/>
    <mergeCell ref="L7:P7"/>
    <mergeCell ref="Q7:U7"/>
    <mergeCell ref="V7:AA7"/>
    <mergeCell ref="V6:X6"/>
    <mergeCell ref="Q6:S6"/>
  </mergeCells>
  <conditionalFormatting sqref="R28:R34 O28:O34 M28:M34 T28:T34 Z10:Z26 J10:J26 H10:H26 O10:O26 M10:M26 T10:T26 R10:R26 W10:W26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26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scale="85" r:id="rId1"/>
  <headerFooter alignWithMargins="0">
    <oddHeader>&amp;R（福井県）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2008-10-23T12:10:30Z</cp:lastPrinted>
  <dcterms:created xsi:type="dcterms:W3CDTF">2002-01-07T10:53:07Z</dcterms:created>
  <dcterms:modified xsi:type="dcterms:W3CDTF">2008-10-23T12:13:19Z</dcterms:modified>
  <cp:category/>
  <cp:version/>
  <cp:contentType/>
  <cp:contentStatus/>
</cp:coreProperties>
</file>