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(フォーマット)'!$4:$6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<sst xmlns="http://schemas.openxmlformats.org/spreadsheetml/2006/main" count="376" uniqueCount="180">
  <si>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</si>
  <si>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</si>
  <si>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</si>
  <si>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</si>
  <si>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</si>
  <si>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</si>
  <si>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</si>
  <si>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</si>
  <si>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</si>
  <si>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</si>
  <si>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</si>
  <si>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</si>
  <si>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</si>
  <si>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</si>
  <si>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</si>
  <si>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</si>
  <si>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</si>
  <si>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</si>
  <si>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</si>
  <si>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</si>
  <si>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</si>
  <si>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</si>
  <si>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</si>
  <si>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</si>
  <si>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</si>
  <si>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</si>
  <si>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</si>
  <si>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</si>
  <si>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</si>
  <si>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</si>
  <si>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</si>
  <si>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</si>
  <si>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</si>
  <si>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</si>
  <si>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</si>
  <si>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</si>
  <si>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</si>
  <si>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</si>
  <si>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</si>
  <si>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</si>
  <si>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</si>
  <si>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</si>
  <si>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</si>
  <si>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</si>
  <si>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</si>
  <si>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</si>
  <si>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</si>
  <si>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</si>
  <si>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</si>
  <si>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</si>
  <si>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</si>
  <si>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</si>
  <si>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</si>
  <si>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</si>
  <si>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</si>
  <si>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</si>
  <si>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石川県</t>
  </si>
  <si>
    <t>金沢市</t>
  </si>
  <si>
    <t>男女共同参画室</t>
  </si>
  <si>
    <t>金沢市男女共同参画推進条例</t>
  </si>
  <si>
    <t>金沢市男女共同参画推進行動計画</t>
  </si>
  <si>
    <t>金沢市女性センター</t>
  </si>
  <si>
    <t>920-0861</t>
  </si>
  <si>
    <t>金沢市三社町1-44</t>
  </si>
  <si>
    <t>076-223-1265</t>
  </si>
  <si>
    <t>平成24年度</t>
  </si>
  <si>
    <t>七尾市</t>
  </si>
  <si>
    <t>男女参画まちづくり課</t>
  </si>
  <si>
    <t>男女共同参画推進条例</t>
  </si>
  <si>
    <t>七尾市男女共同参画推進プラン</t>
  </si>
  <si>
    <t>フォーラム七尾</t>
  </si>
  <si>
    <t>926-0811</t>
  </si>
  <si>
    <t>七尾市御祓町1</t>
  </si>
  <si>
    <t>0767-52-5222</t>
  </si>
  <si>
    <t>http://www.city.nanao.lg.jp/</t>
  </si>
  <si>
    <t>男女共同参画都市宣言</t>
  </si>
  <si>
    <t>平成22年度</t>
  </si>
  <si>
    <t>小松市</t>
  </si>
  <si>
    <t>男女共同参画課</t>
  </si>
  <si>
    <t>小松市男女共同参画基本条例</t>
  </si>
  <si>
    <t>こまつ男女共同参画基本プラン</t>
  </si>
  <si>
    <t>輪島市</t>
  </si>
  <si>
    <t>生涯学習課</t>
  </si>
  <si>
    <t>輪島市男女共同参画推進条例</t>
  </si>
  <si>
    <t>男女共生社会を形成する輪島プラン</t>
  </si>
  <si>
    <t>輪島市女性センター</t>
  </si>
  <si>
    <t>928-0076</t>
  </si>
  <si>
    <t>輪島市石浦町83-1</t>
  </si>
  <si>
    <t>0768-22-7620</t>
  </si>
  <si>
    <t>平成21年度</t>
  </si>
  <si>
    <t>珠洲市</t>
  </si>
  <si>
    <t>教育委員会事務局</t>
  </si>
  <si>
    <t>すず男女共同参画行動プラン</t>
  </si>
  <si>
    <t>平成23年度</t>
  </si>
  <si>
    <t>加賀市</t>
  </si>
  <si>
    <t>まちづくり課</t>
  </si>
  <si>
    <t>加賀市男女共同参画推進条例</t>
  </si>
  <si>
    <t>加賀市男女共同参画行動計画</t>
  </si>
  <si>
    <t>加賀市男女共同参画都市宣言</t>
  </si>
  <si>
    <t>羽咋市</t>
  </si>
  <si>
    <t>総務課</t>
  </si>
  <si>
    <t>羽咋市男女が共に輝く２１世紀のまちづくり条例</t>
  </si>
  <si>
    <t>羽咋市男女が共に輝くまちづくりプラン（第2次）</t>
  </si>
  <si>
    <t>かほく市</t>
  </si>
  <si>
    <t>かほく市男女共同参画推進条例</t>
  </si>
  <si>
    <t>かほく市男女共同参画行動計画</t>
  </si>
  <si>
    <t>白山市</t>
  </si>
  <si>
    <t>白山市男女共同参画推進条例</t>
  </si>
  <si>
    <t>男女共同参画行動計画　白山２１</t>
  </si>
  <si>
    <t>平成28年度</t>
  </si>
  <si>
    <t>能美市</t>
  </si>
  <si>
    <t>川北町</t>
  </si>
  <si>
    <t>社会教育課</t>
  </si>
  <si>
    <t>野々市町</t>
  </si>
  <si>
    <t>総務企画課</t>
  </si>
  <si>
    <t>野々市町男女共同参画推進条例</t>
  </si>
  <si>
    <t>野々市町男女共同参画プラン</t>
  </si>
  <si>
    <t>野々市町</t>
  </si>
  <si>
    <t>野々市町女性センター</t>
  </si>
  <si>
    <t>921-8805</t>
  </si>
  <si>
    <t>石川郡野々市町稲荷4丁目155</t>
  </si>
  <si>
    <t>076-246-0810</t>
  </si>
  <si>
    <t>津幡町</t>
  </si>
  <si>
    <t>津幡町男女共同参画推進プラン</t>
  </si>
  <si>
    <t>平成19年度</t>
  </si>
  <si>
    <t>内灘町</t>
  </si>
  <si>
    <t>内灘町男女共同参画まちづくり条例</t>
  </si>
  <si>
    <t>内灘町男女共同参画推進行動計画</t>
  </si>
  <si>
    <t>志賀町</t>
  </si>
  <si>
    <t>志賀町男女共同参画推進条例</t>
  </si>
  <si>
    <t>志賀町男女共同参画行動計画</t>
  </si>
  <si>
    <t>平成25年度</t>
  </si>
  <si>
    <t>宝達志水町</t>
  </si>
  <si>
    <t>企画財政課</t>
  </si>
  <si>
    <t>企画課</t>
  </si>
  <si>
    <t>中能登町</t>
  </si>
  <si>
    <t>穴水町</t>
  </si>
  <si>
    <t>能登町</t>
  </si>
  <si>
    <t>○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</si>
  <si>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</si>
  <si>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</si>
  <si>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</si>
  <si>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</si>
  <si>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</si>
  <si>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</si>
  <si>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</si>
  <si>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</si>
  <si>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</si>
  <si>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</si>
  <si>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</si>
  <si>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</si>
  <si>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</si>
  <si>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</si>
  <si>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</si>
  <si>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</si>
  <si>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</si>
  <si>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</si>
  <si>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</si>
  <si>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</si>
  <si>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</si>
  <si>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</si>
  <si>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</si>
  <si>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　調査時点コード</t>
  </si>
  <si>
    <t>平成15年4月～25年3月</t>
  </si>
  <si>
    <t>平成18年4月～23年3月</t>
  </si>
  <si>
    <t>平成11年9月～23年3月</t>
  </si>
  <si>
    <t>平成13年3月～23年3月</t>
  </si>
  <si>
    <t>平成19年4月～24年3月</t>
  </si>
  <si>
    <t>平成16年4月～21年3月</t>
  </si>
  <si>
    <t>平成19年4月～29年3月</t>
  </si>
  <si>
    <t>平成14年4月～24年3月</t>
  </si>
  <si>
    <t>平成14年4月～23年3月</t>
  </si>
  <si>
    <t>平成20年4月～25年3年</t>
  </si>
  <si>
    <t>その他：平成20年3月31日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</si>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</sst>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5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7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43" xfId="0" applyFont="1" applyFill="1" applyBorder="1" applyAlignment="1">
      <alignment/>
    </xf>
    <xf numFmtId="0" fontId="2" fillId="3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2" borderId="46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2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79" fontId="2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5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5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41" xfId="0" applyFont="1" applyFill="1" applyBorder="1" applyAlignment="1">
      <alignment wrapText="1"/>
    </xf>
    <xf numFmtId="0" fontId="4" fillId="2" borderId="18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 wrapText="1"/>
    </xf>
    <xf numFmtId="187" fontId="2" fillId="2" borderId="6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vertical="top" wrapText="1"/>
    </xf>
    <xf numFmtId="0" fontId="4" fillId="2" borderId="37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37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2" borderId="55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5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2" borderId="56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/>
    </xf>
    <xf numFmtId="188" fontId="2" fillId="2" borderId="3" xfId="0" applyNumberFormat="1" applyFont="1" applyFill="1" applyBorder="1" applyAlignment="1">
      <alignment vertical="top"/>
    </xf>
    <xf numFmtId="188" fontId="2" fillId="2" borderId="7" xfId="0" applyNumberFormat="1" applyFont="1" applyFill="1" applyBorder="1" applyAlignment="1">
      <alignment vertical="top"/>
    </xf>
    <xf numFmtId="188" fontId="2" fillId="2" borderId="5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8" xfId="0" applyNumberFormat="1" applyFont="1" applyFill="1" applyBorder="1" applyAlignment="1">
      <alignment vertical="top"/>
    </xf>
    <xf numFmtId="188" fontId="2" fillId="2" borderId="6" xfId="0" applyNumberFormat="1" applyFont="1" applyFill="1" applyBorder="1" applyAlignment="1">
      <alignment vertical="top"/>
    </xf>
    <xf numFmtId="188" fontId="2" fillId="2" borderId="31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0" fillId="3" borderId="11" xfId="0" applyNumberFormat="1" applyFont="1" applyFill="1" applyBorder="1" applyAlignment="1">
      <alignment/>
    </xf>
    <xf numFmtId="188" fontId="0" fillId="3" borderId="14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 vertical="top"/>
    </xf>
    <xf numFmtId="186" fontId="2" fillId="2" borderId="8" xfId="0" applyNumberFormat="1" applyFont="1" applyFill="1" applyBorder="1" applyAlignment="1">
      <alignment vertical="top"/>
    </xf>
    <xf numFmtId="186" fontId="0" fillId="2" borderId="26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0" fillId="2" borderId="26" xfId="0" applyNumberFormat="1" applyFont="1" applyFill="1" applyBorder="1" applyAlignment="1">
      <alignment/>
    </xf>
    <xf numFmtId="0" fontId="2" fillId="0" borderId="5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2" borderId="37" xfId="0" applyFont="1" applyFill="1" applyBorder="1" applyAlignment="1">
      <alignment vertical="top" wrapText="1"/>
    </xf>
    <xf numFmtId="0" fontId="13" fillId="2" borderId="3" xfId="16" applyFont="1" applyFill="1" applyBorder="1" applyAlignment="1">
      <alignment wrapText="1"/>
    </xf>
    <xf numFmtId="0" fontId="0" fillId="0" borderId="0" xfId="0" applyAlignment="1">
      <alignment vertical="top" wrapText="1"/>
    </xf>
    <xf numFmtId="188" fontId="2" fillId="0" borderId="1" xfId="0" applyNumberFormat="1" applyFont="1" applyBorder="1" applyAlignment="1">
      <alignment/>
    </xf>
    <xf numFmtId="188" fontId="2" fillId="0" borderId="7" xfId="0" applyNumberFormat="1" applyFont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3" borderId="14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188" fontId="2" fillId="3" borderId="30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3" borderId="39" xfId="0" applyNumberFormat="1" applyFont="1" applyFill="1" applyBorder="1" applyAlignment="1">
      <alignment/>
    </xf>
    <xf numFmtId="188" fontId="2" fillId="3" borderId="30" xfId="0" applyNumberFormat="1" applyFont="1" applyFill="1" applyBorder="1" applyAlignment="1">
      <alignment/>
    </xf>
    <xf numFmtId="188" fontId="2" fillId="3" borderId="62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188" fontId="2" fillId="2" borderId="55" xfId="0" applyNumberFormat="1" applyFont="1" applyFill="1" applyBorder="1" applyAlignment="1">
      <alignment/>
    </xf>
    <xf numFmtId="188" fontId="2" fillId="2" borderId="56" xfId="0" applyNumberFormat="1" applyFont="1" applyFill="1" applyBorder="1" applyAlignment="1">
      <alignment/>
    </xf>
    <xf numFmtId="188" fontId="2" fillId="5" borderId="62" xfId="0" applyNumberFormat="1" applyFont="1" applyFill="1" applyBorder="1" applyAlignment="1">
      <alignment/>
    </xf>
    <xf numFmtId="188" fontId="2" fillId="2" borderId="55" xfId="0" applyNumberFormat="1" applyFont="1" applyFill="1" applyBorder="1" applyAlignment="1">
      <alignment/>
    </xf>
    <xf numFmtId="188" fontId="2" fillId="2" borderId="56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5" borderId="62" xfId="0" applyNumberFormat="1" applyFont="1" applyFill="1" applyBorder="1" applyAlignment="1">
      <alignment/>
    </xf>
    <xf numFmtId="188" fontId="2" fillId="2" borderId="63" xfId="0" applyNumberFormat="1" applyFont="1" applyFill="1" applyBorder="1" applyAlignment="1">
      <alignment/>
    </xf>
    <xf numFmtId="188" fontId="2" fillId="2" borderId="40" xfId="0" applyNumberFormat="1" applyFont="1" applyFill="1" applyBorder="1" applyAlignment="1">
      <alignment/>
    </xf>
    <xf numFmtId="188" fontId="2" fillId="2" borderId="64" xfId="0" applyNumberFormat="1" applyFont="1" applyFill="1" applyBorder="1" applyAlignment="1">
      <alignment/>
    </xf>
    <xf numFmtId="188" fontId="2" fillId="3" borderId="62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65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55" xfId="0" applyFont="1" applyFill="1" applyBorder="1" applyAlignment="1">
      <alignment horizontal="center" textRotation="255" shrinkToFi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8" xfId="0" applyFont="1" applyBorder="1" applyAlignment="1">
      <alignment horizontal="center" textRotation="255" wrapText="1"/>
    </xf>
    <xf numFmtId="0" fontId="2" fillId="0" borderId="36" xfId="0" applyFont="1" applyBorder="1" applyAlignment="1">
      <alignment horizontal="center" textRotation="255" wrapText="1"/>
    </xf>
    <xf numFmtId="0" fontId="2" fillId="0" borderId="41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36" xfId="0" applyFont="1" applyFill="1" applyBorder="1" applyAlignment="1">
      <alignment horizontal="center" textRotation="255" wrapText="1"/>
    </xf>
    <xf numFmtId="0" fontId="2" fillId="2" borderId="41" xfId="0" applyFont="1" applyFill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wrapText="1"/>
    </xf>
    <xf numFmtId="0" fontId="2" fillId="2" borderId="18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wrapText="1"/>
    </xf>
    <xf numFmtId="0" fontId="2" fillId="2" borderId="40" xfId="0" applyFont="1" applyFill="1" applyBorder="1" applyAlignment="1">
      <alignment horizontal="center" textRotation="255" wrapTex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36" xfId="0" applyFont="1" applyFill="1" applyBorder="1" applyAlignment="1">
      <alignment horizontal="center" textRotation="255" shrinkToFit="1"/>
    </xf>
    <xf numFmtId="0" fontId="2" fillId="2" borderId="41" xfId="0" applyFont="1" applyFill="1" applyBorder="1" applyAlignment="1">
      <alignment horizontal="center" textRotation="255" shrinkToFi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4" xfId="0" applyBorder="1" applyAlignment="1">
      <alignment/>
    </xf>
    <xf numFmtId="0" fontId="2" fillId="2" borderId="5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 wrapText="1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2" fillId="2" borderId="65" xfId="0" applyFont="1" applyFill="1" applyBorder="1" applyAlignment="1">
      <alignment horizontal="center" vertical="distributed" textRotation="255"/>
    </xf>
    <xf numFmtId="0" fontId="2" fillId="2" borderId="18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6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0" borderId="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2" fillId="0" borderId="65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36" xfId="0" applyFont="1" applyBorder="1" applyAlignment="1">
      <alignment horizontal="center" textRotation="255"/>
    </xf>
    <xf numFmtId="0" fontId="2" fillId="0" borderId="41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58" fontId="8" fillId="0" borderId="75" xfId="0" applyNumberFormat="1" applyFont="1" applyBorder="1" applyAlignment="1">
      <alignment horizontal="center" vertical="center"/>
    </xf>
    <xf numFmtId="58" fontId="8" fillId="0" borderId="76" xfId="0" applyNumberFormat="1" applyFont="1" applyBorder="1" applyAlignment="1">
      <alignment horizontal="center" vertical="center"/>
    </xf>
    <xf numFmtId="58" fontId="8" fillId="0" borderId="58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2" borderId="70" xfId="0" applyFont="1" applyFill="1" applyBorder="1" applyAlignment="1">
      <alignment vertical="center" wrapText="1"/>
    </xf>
    <xf numFmtId="0" fontId="4" fillId="2" borderId="71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" fillId="2" borderId="4" xfId="0" applyFont="1" applyFill="1" applyBorder="1" applyAlignment="1">
      <alignment vertical="center" textRotation="255" wrapText="1"/>
    </xf>
    <xf numFmtId="0" fontId="4" fillId="2" borderId="17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top" textRotation="255" wrapText="1"/>
    </xf>
    <xf numFmtId="0" fontId="2" fillId="0" borderId="36" xfId="0" applyFont="1" applyBorder="1" applyAlignment="1">
      <alignment horizontal="center" vertical="top" textRotation="255"/>
    </xf>
    <xf numFmtId="0" fontId="2" fillId="0" borderId="41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74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vertical="center" textRotation="255"/>
    </xf>
    <xf numFmtId="0" fontId="4" fillId="2" borderId="42" xfId="0" applyFont="1" applyFill="1" applyBorder="1" applyAlignment="1">
      <alignment vertical="center" textRotation="255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179" fontId="2" fillId="3" borderId="15" xfId="0" applyNumberFormat="1" applyFont="1" applyFill="1" applyBorder="1" applyAlignment="1">
      <alignment/>
    </xf>
    <xf numFmtId="0" fontId="0" fillId="4" borderId="14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19.125" style="2" customWidth="1"/>
    <col min="6" max="9" width="4.125" style="2" customWidth="1"/>
    <col min="10" max="10" width="25.625" style="2" customWidth="1"/>
    <col min="11" max="12" width="8.75390625" style="2" customWidth="1"/>
    <col min="13" max="13" width="4.625" style="2" customWidth="1"/>
    <col min="14" max="14" width="26.375" style="2" customWidth="1"/>
    <col min="15" max="15" width="20.00390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8" t="s">
        <v>25</v>
      </c>
    </row>
    <row r="3" ht="9.75" customHeight="1" thickBot="1"/>
    <row r="4" spans="1:16" s="1" customFormat="1" ht="32.25" customHeight="1">
      <c r="A4" s="258" t="s">
        <v>38</v>
      </c>
      <c r="B4" s="265" t="s">
        <v>139</v>
      </c>
      <c r="C4" s="261" t="s">
        <v>39</v>
      </c>
      <c r="D4" s="263" t="s">
        <v>24</v>
      </c>
      <c r="E4" s="268" t="s">
        <v>5</v>
      </c>
      <c r="F4" s="278" t="s">
        <v>36</v>
      </c>
      <c r="G4" s="271" t="s">
        <v>37</v>
      </c>
      <c r="H4" s="274" t="s">
        <v>140</v>
      </c>
      <c r="I4" s="281" t="s">
        <v>4</v>
      </c>
      <c r="J4" s="284" t="s">
        <v>28</v>
      </c>
      <c r="K4" s="285"/>
      <c r="L4" s="285"/>
      <c r="M4" s="286"/>
      <c r="N4" s="284" t="s">
        <v>53</v>
      </c>
      <c r="O4" s="285"/>
      <c r="P4" s="286"/>
    </row>
    <row r="5" spans="1:16" s="80" customFormat="1" ht="21.75" customHeight="1">
      <c r="A5" s="259"/>
      <c r="B5" s="266"/>
      <c r="C5" s="262"/>
      <c r="D5" s="264"/>
      <c r="E5" s="269"/>
      <c r="F5" s="279"/>
      <c r="G5" s="272"/>
      <c r="H5" s="275"/>
      <c r="I5" s="282"/>
      <c r="J5" s="177" t="s">
        <v>14</v>
      </c>
      <c r="K5" s="277"/>
      <c r="L5" s="178"/>
      <c r="M5" s="79" t="s">
        <v>15</v>
      </c>
      <c r="N5" s="177" t="s">
        <v>16</v>
      </c>
      <c r="O5" s="178"/>
      <c r="P5" s="79" t="s">
        <v>15</v>
      </c>
    </row>
    <row r="6" spans="1:16" s="1" customFormat="1" ht="44.25" customHeight="1">
      <c r="A6" s="260"/>
      <c r="B6" s="267"/>
      <c r="C6" s="262"/>
      <c r="D6" s="264"/>
      <c r="E6" s="270"/>
      <c r="F6" s="280"/>
      <c r="G6" s="273"/>
      <c r="H6" s="276"/>
      <c r="I6" s="283"/>
      <c r="J6" s="81" t="s">
        <v>33</v>
      </c>
      <c r="K6" s="82" t="s">
        <v>7</v>
      </c>
      <c r="L6" s="82" t="s">
        <v>8</v>
      </c>
      <c r="M6" s="83" t="s">
        <v>141</v>
      </c>
      <c r="N6" s="84" t="s">
        <v>34</v>
      </c>
      <c r="O6" s="85" t="s">
        <v>35</v>
      </c>
      <c r="P6" s="83" t="s">
        <v>141</v>
      </c>
    </row>
    <row r="7" spans="1:22" s="1" customFormat="1" ht="14.25" customHeight="1">
      <c r="A7" s="148">
        <v>17</v>
      </c>
      <c r="B7" s="149">
        <v>201</v>
      </c>
      <c r="C7" s="150" t="s">
        <v>56</v>
      </c>
      <c r="D7" s="151" t="s">
        <v>57</v>
      </c>
      <c r="E7" s="150" t="s">
        <v>58</v>
      </c>
      <c r="F7" s="180">
        <v>1</v>
      </c>
      <c r="G7" s="181">
        <v>1</v>
      </c>
      <c r="H7" s="182">
        <v>1</v>
      </c>
      <c r="I7" s="181">
        <v>1</v>
      </c>
      <c r="J7" s="150" t="s">
        <v>59</v>
      </c>
      <c r="K7" s="153">
        <v>37244</v>
      </c>
      <c r="L7" s="153">
        <v>37347</v>
      </c>
      <c r="M7" s="190"/>
      <c r="N7" s="154" t="s">
        <v>60</v>
      </c>
      <c r="O7" s="155" t="s">
        <v>163</v>
      </c>
      <c r="P7" s="193"/>
      <c r="Q7" s="109"/>
      <c r="R7" s="109"/>
      <c r="S7" s="109"/>
      <c r="T7" s="109"/>
      <c r="U7" s="109"/>
      <c r="V7" s="109"/>
    </row>
    <row r="8" spans="1:16" ht="14.25" customHeight="1">
      <c r="A8" s="156">
        <v>17</v>
      </c>
      <c r="B8" s="157">
        <v>202</v>
      </c>
      <c r="C8" s="158" t="s">
        <v>56</v>
      </c>
      <c r="D8" s="159" t="s">
        <v>66</v>
      </c>
      <c r="E8" s="150" t="s">
        <v>67</v>
      </c>
      <c r="F8" s="180">
        <v>1</v>
      </c>
      <c r="G8" s="181">
        <v>1</v>
      </c>
      <c r="H8" s="182">
        <v>1</v>
      </c>
      <c r="I8" s="181">
        <v>1</v>
      </c>
      <c r="J8" s="158" t="s">
        <v>68</v>
      </c>
      <c r="K8" s="161">
        <v>38261</v>
      </c>
      <c r="L8" s="161">
        <v>38261</v>
      </c>
      <c r="M8" s="190"/>
      <c r="N8" s="162" t="s">
        <v>69</v>
      </c>
      <c r="O8" s="163" t="s">
        <v>164</v>
      </c>
      <c r="P8" s="193"/>
    </row>
    <row r="9" spans="1:16" ht="14.25" customHeight="1">
      <c r="A9" s="156">
        <v>17</v>
      </c>
      <c r="B9" s="157">
        <v>203</v>
      </c>
      <c r="C9" s="164" t="s">
        <v>56</v>
      </c>
      <c r="D9" s="165" t="s">
        <v>77</v>
      </c>
      <c r="E9" s="158" t="s">
        <v>78</v>
      </c>
      <c r="F9" s="180">
        <v>1</v>
      </c>
      <c r="G9" s="181">
        <v>1</v>
      </c>
      <c r="H9" s="182">
        <v>1</v>
      </c>
      <c r="I9" s="181">
        <v>1</v>
      </c>
      <c r="J9" s="158" t="s">
        <v>79</v>
      </c>
      <c r="K9" s="161">
        <v>36794</v>
      </c>
      <c r="L9" s="161">
        <v>36800</v>
      </c>
      <c r="M9" s="190"/>
      <c r="N9" s="162" t="s">
        <v>80</v>
      </c>
      <c r="O9" s="166" t="s">
        <v>165</v>
      </c>
      <c r="P9" s="193"/>
    </row>
    <row r="10" spans="1:22" s="1" customFormat="1" ht="14.25" customHeight="1">
      <c r="A10" s="148">
        <v>17</v>
      </c>
      <c r="B10" s="149">
        <v>204</v>
      </c>
      <c r="C10" s="167" t="s">
        <v>56</v>
      </c>
      <c r="D10" s="168" t="s">
        <v>81</v>
      </c>
      <c r="E10" s="150" t="s">
        <v>82</v>
      </c>
      <c r="F10" s="180">
        <v>2</v>
      </c>
      <c r="G10" s="181">
        <v>2</v>
      </c>
      <c r="H10" s="182">
        <v>0</v>
      </c>
      <c r="I10" s="181">
        <v>1</v>
      </c>
      <c r="J10" s="150" t="s">
        <v>83</v>
      </c>
      <c r="K10" s="153">
        <v>39079</v>
      </c>
      <c r="L10" s="153">
        <v>39079</v>
      </c>
      <c r="M10" s="190"/>
      <c r="N10" s="150" t="s">
        <v>84</v>
      </c>
      <c r="O10" s="169" t="s">
        <v>166</v>
      </c>
      <c r="P10" s="193"/>
      <c r="Q10" s="109"/>
      <c r="R10" s="109"/>
      <c r="S10" s="109"/>
      <c r="T10" s="109"/>
      <c r="U10" s="109"/>
      <c r="V10" s="109"/>
    </row>
    <row r="11" spans="1:22" s="1" customFormat="1" ht="14.25" customHeight="1">
      <c r="A11" s="148">
        <v>17</v>
      </c>
      <c r="B11" s="149">
        <v>205</v>
      </c>
      <c r="C11" s="167" t="s">
        <v>56</v>
      </c>
      <c r="D11" s="168" t="s">
        <v>90</v>
      </c>
      <c r="E11" s="150" t="s">
        <v>91</v>
      </c>
      <c r="F11" s="180">
        <v>2</v>
      </c>
      <c r="G11" s="181">
        <v>2</v>
      </c>
      <c r="H11" s="182">
        <v>0</v>
      </c>
      <c r="I11" s="181">
        <v>0</v>
      </c>
      <c r="J11" s="150"/>
      <c r="K11" s="169"/>
      <c r="L11" s="169"/>
      <c r="M11" s="190">
        <v>0</v>
      </c>
      <c r="N11" s="150" t="s">
        <v>92</v>
      </c>
      <c r="O11" s="169" t="s">
        <v>167</v>
      </c>
      <c r="P11" s="193"/>
      <c r="Q11" s="109"/>
      <c r="R11" s="109"/>
      <c r="S11" s="109"/>
      <c r="T11" s="109"/>
      <c r="U11" s="109"/>
      <c r="V11" s="109"/>
    </row>
    <row r="12" spans="1:16" ht="14.25" customHeight="1">
      <c r="A12" s="156">
        <v>17</v>
      </c>
      <c r="B12" s="157">
        <v>206</v>
      </c>
      <c r="C12" s="164" t="s">
        <v>56</v>
      </c>
      <c r="D12" s="165" t="s">
        <v>94</v>
      </c>
      <c r="E12" s="158" t="s">
        <v>95</v>
      </c>
      <c r="F12" s="180">
        <v>1</v>
      </c>
      <c r="G12" s="181">
        <v>2</v>
      </c>
      <c r="H12" s="182">
        <v>1</v>
      </c>
      <c r="I12" s="181">
        <v>1</v>
      </c>
      <c r="J12" s="158" t="s">
        <v>96</v>
      </c>
      <c r="K12" s="161">
        <v>38626</v>
      </c>
      <c r="L12" s="161">
        <v>38626</v>
      </c>
      <c r="M12" s="190"/>
      <c r="N12" s="158" t="s">
        <v>97</v>
      </c>
      <c r="O12" s="166" t="s">
        <v>168</v>
      </c>
      <c r="P12" s="193"/>
    </row>
    <row r="13" spans="1:22" s="1" customFormat="1" ht="22.5">
      <c r="A13" s="148">
        <v>17</v>
      </c>
      <c r="B13" s="149">
        <v>207</v>
      </c>
      <c r="C13" s="167" t="s">
        <v>56</v>
      </c>
      <c r="D13" s="168" t="s">
        <v>99</v>
      </c>
      <c r="E13" s="150" t="s">
        <v>100</v>
      </c>
      <c r="F13" s="180">
        <v>1</v>
      </c>
      <c r="G13" s="181">
        <v>2</v>
      </c>
      <c r="H13" s="182">
        <v>1</v>
      </c>
      <c r="I13" s="181">
        <v>1</v>
      </c>
      <c r="J13" s="150" t="s">
        <v>101</v>
      </c>
      <c r="K13" s="153">
        <v>36977</v>
      </c>
      <c r="L13" s="153">
        <v>36982</v>
      </c>
      <c r="M13" s="190"/>
      <c r="N13" s="150" t="s">
        <v>102</v>
      </c>
      <c r="O13" s="169" t="s">
        <v>164</v>
      </c>
      <c r="P13" s="193"/>
      <c r="Q13" s="109"/>
      <c r="R13" s="109"/>
      <c r="S13" s="109"/>
      <c r="T13" s="109"/>
      <c r="U13" s="109"/>
      <c r="V13" s="109"/>
    </row>
    <row r="14" spans="1:16" ht="13.5">
      <c r="A14" s="156">
        <v>17</v>
      </c>
      <c r="B14" s="157">
        <v>209</v>
      </c>
      <c r="C14" s="164" t="s">
        <v>56</v>
      </c>
      <c r="D14" s="165" t="s">
        <v>103</v>
      </c>
      <c r="E14" s="158" t="s">
        <v>82</v>
      </c>
      <c r="F14" s="180">
        <v>2</v>
      </c>
      <c r="G14" s="181">
        <v>2</v>
      </c>
      <c r="H14" s="182">
        <v>0</v>
      </c>
      <c r="I14" s="181">
        <v>1</v>
      </c>
      <c r="J14" s="158" t="s">
        <v>104</v>
      </c>
      <c r="K14" s="161">
        <v>39069</v>
      </c>
      <c r="L14" s="161">
        <v>39173</v>
      </c>
      <c r="M14" s="190"/>
      <c r="N14" s="158" t="s">
        <v>105</v>
      </c>
      <c r="O14" s="166" t="s">
        <v>169</v>
      </c>
      <c r="P14" s="193"/>
    </row>
    <row r="15" spans="1:16" ht="13.5">
      <c r="A15" s="156">
        <v>17</v>
      </c>
      <c r="B15" s="157">
        <v>210</v>
      </c>
      <c r="C15" s="164" t="s">
        <v>56</v>
      </c>
      <c r="D15" s="165" t="s">
        <v>106</v>
      </c>
      <c r="E15" s="158" t="s">
        <v>58</v>
      </c>
      <c r="F15" s="180">
        <v>1</v>
      </c>
      <c r="G15" s="181">
        <v>1</v>
      </c>
      <c r="H15" s="182">
        <v>1</v>
      </c>
      <c r="I15" s="181">
        <v>1</v>
      </c>
      <c r="J15" s="158" t="s">
        <v>107</v>
      </c>
      <c r="K15" s="161">
        <v>39526</v>
      </c>
      <c r="L15" s="161">
        <v>39539</v>
      </c>
      <c r="M15" s="190"/>
      <c r="N15" s="158" t="s">
        <v>108</v>
      </c>
      <c r="O15" s="166" t="s">
        <v>169</v>
      </c>
      <c r="P15" s="193"/>
    </row>
    <row r="16" spans="1:16" ht="13.5">
      <c r="A16" s="156">
        <v>17</v>
      </c>
      <c r="B16" s="157">
        <v>211</v>
      </c>
      <c r="C16" s="164" t="s">
        <v>56</v>
      </c>
      <c r="D16" s="165" t="s">
        <v>110</v>
      </c>
      <c r="E16" s="158" t="s">
        <v>82</v>
      </c>
      <c r="F16" s="180">
        <v>2</v>
      </c>
      <c r="G16" s="181">
        <v>2</v>
      </c>
      <c r="H16" s="182">
        <v>0</v>
      </c>
      <c r="I16" s="181">
        <v>0</v>
      </c>
      <c r="J16" s="158"/>
      <c r="K16" s="166"/>
      <c r="L16" s="166"/>
      <c r="M16" s="190">
        <v>2</v>
      </c>
      <c r="N16" s="158"/>
      <c r="O16" s="166"/>
      <c r="P16" s="193">
        <v>1</v>
      </c>
    </row>
    <row r="17" spans="1:16" ht="13.5">
      <c r="A17" s="156">
        <v>17</v>
      </c>
      <c r="B17" s="157">
        <v>324</v>
      </c>
      <c r="C17" s="164" t="s">
        <v>56</v>
      </c>
      <c r="D17" s="165" t="s">
        <v>111</v>
      </c>
      <c r="E17" s="158" t="s">
        <v>112</v>
      </c>
      <c r="F17" s="180">
        <v>2</v>
      </c>
      <c r="G17" s="181">
        <v>2</v>
      </c>
      <c r="H17" s="182">
        <v>0</v>
      </c>
      <c r="I17" s="181">
        <v>0</v>
      </c>
      <c r="J17" s="158"/>
      <c r="K17" s="166"/>
      <c r="L17" s="166"/>
      <c r="M17" s="190">
        <v>0</v>
      </c>
      <c r="N17" s="158"/>
      <c r="O17" s="166"/>
      <c r="P17" s="193">
        <v>0</v>
      </c>
    </row>
    <row r="18" spans="1:16" ht="13.5">
      <c r="A18" s="156">
        <v>17</v>
      </c>
      <c r="B18" s="157">
        <v>344</v>
      </c>
      <c r="C18" s="164" t="s">
        <v>56</v>
      </c>
      <c r="D18" s="165" t="s">
        <v>113</v>
      </c>
      <c r="E18" s="158" t="s">
        <v>114</v>
      </c>
      <c r="F18" s="180">
        <v>1</v>
      </c>
      <c r="G18" s="181">
        <v>2</v>
      </c>
      <c r="H18" s="182">
        <v>1</v>
      </c>
      <c r="I18" s="181">
        <v>1</v>
      </c>
      <c r="J18" s="158" t="s">
        <v>115</v>
      </c>
      <c r="K18" s="161">
        <v>38068</v>
      </c>
      <c r="L18" s="161">
        <v>38078</v>
      </c>
      <c r="M18" s="190"/>
      <c r="N18" s="158" t="s">
        <v>116</v>
      </c>
      <c r="O18" s="166" t="s">
        <v>170</v>
      </c>
      <c r="P18" s="193"/>
    </row>
    <row r="19" spans="1:16" ht="13.5">
      <c r="A19" s="156">
        <v>17</v>
      </c>
      <c r="B19" s="157">
        <v>361</v>
      </c>
      <c r="C19" s="164" t="s">
        <v>56</v>
      </c>
      <c r="D19" s="165" t="s">
        <v>122</v>
      </c>
      <c r="E19" s="158" t="s">
        <v>100</v>
      </c>
      <c r="F19" s="180">
        <v>1</v>
      </c>
      <c r="G19" s="181">
        <v>2</v>
      </c>
      <c r="H19" s="182">
        <v>0</v>
      </c>
      <c r="I19" s="181">
        <v>1</v>
      </c>
      <c r="J19" s="158"/>
      <c r="K19" s="166"/>
      <c r="L19" s="166"/>
      <c r="M19" s="190">
        <v>0</v>
      </c>
      <c r="N19" s="158" t="s">
        <v>123</v>
      </c>
      <c r="O19" s="166" t="s">
        <v>171</v>
      </c>
      <c r="P19" s="193"/>
    </row>
    <row r="20" spans="1:22" s="1" customFormat="1" ht="13.5">
      <c r="A20" s="148">
        <v>17</v>
      </c>
      <c r="B20" s="149">
        <v>365</v>
      </c>
      <c r="C20" s="167" t="s">
        <v>56</v>
      </c>
      <c r="D20" s="168" t="s">
        <v>125</v>
      </c>
      <c r="E20" s="150" t="s">
        <v>58</v>
      </c>
      <c r="F20" s="180">
        <v>1</v>
      </c>
      <c r="G20" s="181">
        <v>1</v>
      </c>
      <c r="H20" s="182">
        <v>1</v>
      </c>
      <c r="I20" s="181">
        <v>1</v>
      </c>
      <c r="J20" s="150" t="s">
        <v>126</v>
      </c>
      <c r="K20" s="153">
        <v>39442</v>
      </c>
      <c r="L20" s="153">
        <v>39539</v>
      </c>
      <c r="M20" s="190"/>
      <c r="N20" s="150" t="s">
        <v>127</v>
      </c>
      <c r="O20" s="169" t="s">
        <v>169</v>
      </c>
      <c r="P20" s="193"/>
      <c r="Q20" s="109"/>
      <c r="R20" s="109"/>
      <c r="S20" s="109"/>
      <c r="T20" s="109"/>
      <c r="U20" s="109"/>
      <c r="V20" s="109"/>
    </row>
    <row r="21" spans="1:16" ht="13.5">
      <c r="A21" s="156">
        <v>17</v>
      </c>
      <c r="B21" s="157">
        <v>384</v>
      </c>
      <c r="C21" s="164" t="s">
        <v>56</v>
      </c>
      <c r="D21" s="165" t="s">
        <v>128</v>
      </c>
      <c r="E21" s="158" t="s">
        <v>82</v>
      </c>
      <c r="F21" s="180">
        <v>2</v>
      </c>
      <c r="G21" s="181">
        <v>2</v>
      </c>
      <c r="H21" s="182">
        <v>0</v>
      </c>
      <c r="I21" s="181">
        <v>1</v>
      </c>
      <c r="J21" s="158" t="s">
        <v>129</v>
      </c>
      <c r="K21" s="161">
        <v>38596</v>
      </c>
      <c r="L21" s="161">
        <v>38596</v>
      </c>
      <c r="M21" s="190"/>
      <c r="N21" s="158" t="s">
        <v>130</v>
      </c>
      <c r="O21" s="166" t="s">
        <v>172</v>
      </c>
      <c r="P21" s="193"/>
    </row>
    <row r="22" spans="1:22" s="1" customFormat="1" ht="13.5">
      <c r="A22" s="148">
        <v>17</v>
      </c>
      <c r="B22" s="149">
        <v>386</v>
      </c>
      <c r="C22" s="167" t="s">
        <v>56</v>
      </c>
      <c r="D22" s="168" t="s">
        <v>132</v>
      </c>
      <c r="E22" s="150" t="s">
        <v>133</v>
      </c>
      <c r="F22" s="180">
        <v>1</v>
      </c>
      <c r="G22" s="181">
        <v>2</v>
      </c>
      <c r="H22" s="182">
        <v>0</v>
      </c>
      <c r="I22" s="181">
        <v>0</v>
      </c>
      <c r="J22" s="152"/>
      <c r="K22" s="169"/>
      <c r="L22" s="169"/>
      <c r="M22" s="190">
        <v>0</v>
      </c>
      <c r="N22" s="152"/>
      <c r="O22" s="169"/>
      <c r="P22" s="193">
        <v>1</v>
      </c>
      <c r="Q22" s="109"/>
      <c r="R22" s="109"/>
      <c r="S22" s="109"/>
      <c r="T22" s="109"/>
      <c r="U22" s="109"/>
      <c r="V22" s="109"/>
    </row>
    <row r="23" spans="1:16" ht="13.5">
      <c r="A23" s="156">
        <v>17</v>
      </c>
      <c r="B23" s="157">
        <v>407</v>
      </c>
      <c r="C23" s="164" t="s">
        <v>56</v>
      </c>
      <c r="D23" s="165" t="s">
        <v>135</v>
      </c>
      <c r="E23" s="158" t="s">
        <v>134</v>
      </c>
      <c r="F23" s="180">
        <v>1</v>
      </c>
      <c r="G23" s="181">
        <v>2</v>
      </c>
      <c r="H23" s="182">
        <v>0</v>
      </c>
      <c r="I23" s="181">
        <v>0</v>
      </c>
      <c r="J23" s="160"/>
      <c r="K23" s="166"/>
      <c r="L23" s="166"/>
      <c r="M23" s="190">
        <v>1</v>
      </c>
      <c r="N23" s="160"/>
      <c r="O23" s="166"/>
      <c r="P23" s="193">
        <v>0</v>
      </c>
    </row>
    <row r="24" spans="1:22" s="1" customFormat="1" ht="13.5">
      <c r="A24" s="148">
        <v>17</v>
      </c>
      <c r="B24" s="149">
        <v>461</v>
      </c>
      <c r="C24" s="167" t="s">
        <v>56</v>
      </c>
      <c r="D24" s="168" t="s">
        <v>136</v>
      </c>
      <c r="E24" s="150" t="s">
        <v>91</v>
      </c>
      <c r="F24" s="180">
        <v>2</v>
      </c>
      <c r="G24" s="181">
        <v>2</v>
      </c>
      <c r="H24" s="182">
        <v>0</v>
      </c>
      <c r="I24" s="181">
        <v>0</v>
      </c>
      <c r="J24" s="152"/>
      <c r="K24" s="169"/>
      <c r="L24" s="169"/>
      <c r="M24" s="190">
        <v>1</v>
      </c>
      <c r="N24" s="152"/>
      <c r="O24" s="169"/>
      <c r="P24" s="193">
        <v>0</v>
      </c>
      <c r="Q24" s="109"/>
      <c r="R24" s="109"/>
      <c r="S24" s="109"/>
      <c r="T24" s="109"/>
      <c r="U24" s="109"/>
      <c r="V24" s="109"/>
    </row>
    <row r="25" spans="1:16" ht="14.25" thickBot="1">
      <c r="A25" s="170">
        <v>17</v>
      </c>
      <c r="B25" s="171">
        <v>463</v>
      </c>
      <c r="C25" s="172" t="s">
        <v>56</v>
      </c>
      <c r="D25" s="173" t="s">
        <v>137</v>
      </c>
      <c r="E25" s="174" t="s">
        <v>82</v>
      </c>
      <c r="F25" s="183">
        <v>2</v>
      </c>
      <c r="G25" s="184">
        <v>2</v>
      </c>
      <c r="H25" s="185">
        <v>0</v>
      </c>
      <c r="I25" s="184">
        <v>0</v>
      </c>
      <c r="J25" s="175"/>
      <c r="K25" s="176"/>
      <c r="L25" s="176"/>
      <c r="M25" s="191">
        <v>0</v>
      </c>
      <c r="N25" s="175"/>
      <c r="O25" s="176"/>
      <c r="P25" s="194">
        <v>1</v>
      </c>
    </row>
    <row r="26" spans="1:16" ht="16.5" customHeight="1" thickBot="1">
      <c r="A26" s="24"/>
      <c r="B26" s="25">
        <v>1000</v>
      </c>
      <c r="C26" s="256" t="s">
        <v>10</v>
      </c>
      <c r="D26" s="257"/>
      <c r="E26" s="17"/>
      <c r="F26" s="186"/>
      <c r="G26" s="187"/>
      <c r="H26" s="188">
        <f>SUM(H7:H25)</f>
        <v>8</v>
      </c>
      <c r="I26" s="189">
        <f>SUM(I7:I25)</f>
        <v>12</v>
      </c>
      <c r="J26" s="41">
        <f>COUNTA(J7:J25)</f>
        <v>11</v>
      </c>
      <c r="K26" s="40"/>
      <c r="L26" s="40"/>
      <c r="M26" s="192"/>
      <c r="N26" s="41">
        <f>COUNTA(N7:N25)</f>
        <v>13</v>
      </c>
      <c r="O26" s="40"/>
      <c r="P26" s="195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26:D26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scale="85" r:id="rId1"/>
  <headerFooter alignWithMargins="0">
    <oddHeader>&amp;R（石川県）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9.625" style="2" customWidth="1"/>
    <col min="6" max="6" width="11.625" style="2" customWidth="1"/>
    <col min="7" max="7" width="9.00390625" style="2" customWidth="1"/>
    <col min="8" max="8" width="26.375" style="2" customWidth="1"/>
    <col min="9" max="9" width="12.625" style="2" customWidth="1"/>
    <col min="10" max="10" width="20.625" style="2" customWidth="1"/>
    <col min="11" max="19" width="5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8" t="s">
        <v>46</v>
      </c>
    </row>
    <row r="3" ht="12.75" thickBot="1"/>
    <row r="4" spans="1:20" s="1" customFormat="1" ht="19.5" customHeight="1">
      <c r="A4" s="299" t="s">
        <v>38</v>
      </c>
      <c r="B4" s="302" t="s">
        <v>174</v>
      </c>
      <c r="C4" s="305" t="s">
        <v>143</v>
      </c>
      <c r="D4" s="308" t="s">
        <v>144</v>
      </c>
      <c r="E4" s="284" t="s">
        <v>50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6"/>
      <c r="T4" s="292" t="s">
        <v>26</v>
      </c>
    </row>
    <row r="5" spans="1:20" s="1" customFormat="1" ht="19.5" customHeight="1">
      <c r="A5" s="300"/>
      <c r="B5" s="303"/>
      <c r="C5" s="306"/>
      <c r="D5" s="309"/>
      <c r="E5" s="99"/>
      <c r="F5" s="93"/>
      <c r="G5" s="100"/>
      <c r="H5" s="100"/>
      <c r="I5" s="100"/>
      <c r="J5" s="100"/>
      <c r="K5" s="177" t="s">
        <v>175</v>
      </c>
      <c r="L5" s="277"/>
      <c r="M5" s="277"/>
      <c r="N5" s="277"/>
      <c r="O5" s="277"/>
      <c r="P5" s="277"/>
      <c r="Q5" s="277"/>
      <c r="R5" s="277"/>
      <c r="S5" s="298"/>
      <c r="T5" s="293"/>
    </row>
    <row r="6" spans="1:20" s="1" customFormat="1" ht="19.5" customHeight="1">
      <c r="A6" s="300"/>
      <c r="B6" s="303"/>
      <c r="C6" s="306"/>
      <c r="D6" s="309"/>
      <c r="E6" s="295" t="s">
        <v>176</v>
      </c>
      <c r="F6" s="86"/>
      <c r="G6" s="287" t="s">
        <v>44</v>
      </c>
      <c r="H6" s="287"/>
      <c r="I6" s="287"/>
      <c r="J6" s="288"/>
      <c r="K6" s="289" t="s">
        <v>51</v>
      </c>
      <c r="L6" s="290"/>
      <c r="M6" s="291"/>
      <c r="N6" s="288" t="s">
        <v>52</v>
      </c>
      <c r="O6" s="290"/>
      <c r="P6" s="291"/>
      <c r="Q6" s="288" t="s">
        <v>177</v>
      </c>
      <c r="R6" s="290"/>
      <c r="S6" s="297"/>
      <c r="T6" s="293"/>
    </row>
    <row r="7" spans="1:20" ht="49.5" customHeight="1">
      <c r="A7" s="301"/>
      <c r="B7" s="304"/>
      <c r="C7" s="307"/>
      <c r="D7" s="310"/>
      <c r="E7" s="296"/>
      <c r="F7" s="91" t="s">
        <v>40</v>
      </c>
      <c r="G7" s="92" t="s">
        <v>41</v>
      </c>
      <c r="H7" s="92" t="s">
        <v>43</v>
      </c>
      <c r="I7" s="92" t="s">
        <v>42</v>
      </c>
      <c r="J7" s="94" t="s">
        <v>145</v>
      </c>
      <c r="K7" s="196" t="s">
        <v>178</v>
      </c>
      <c r="L7" s="197" t="s">
        <v>179</v>
      </c>
      <c r="M7" s="198" t="s">
        <v>45</v>
      </c>
      <c r="N7" s="199" t="s">
        <v>178</v>
      </c>
      <c r="O7" s="197" t="s">
        <v>179</v>
      </c>
      <c r="P7" s="200" t="s">
        <v>45</v>
      </c>
      <c r="Q7" s="198" t="s">
        <v>178</v>
      </c>
      <c r="R7" s="197" t="s">
        <v>179</v>
      </c>
      <c r="S7" s="198" t="s">
        <v>45</v>
      </c>
      <c r="T7" s="294"/>
    </row>
    <row r="8" spans="1:20" s="1" customFormat="1" ht="13.5">
      <c r="A8" s="105">
        <v>17</v>
      </c>
      <c r="B8" s="106">
        <v>201</v>
      </c>
      <c r="C8" s="114" t="s">
        <v>56</v>
      </c>
      <c r="D8" s="115" t="s">
        <v>57</v>
      </c>
      <c r="E8" s="104" t="s">
        <v>61</v>
      </c>
      <c r="F8" s="5"/>
      <c r="G8" s="5" t="s">
        <v>62</v>
      </c>
      <c r="H8" s="5" t="s">
        <v>63</v>
      </c>
      <c r="I8" s="5" t="s">
        <v>64</v>
      </c>
      <c r="J8" s="202"/>
      <c r="K8" s="113" t="s">
        <v>138</v>
      </c>
      <c r="L8" s="5"/>
      <c r="M8" s="5"/>
      <c r="N8" s="85" t="s">
        <v>138</v>
      </c>
      <c r="O8" s="5"/>
      <c r="P8" s="5"/>
      <c r="Q8" s="5"/>
      <c r="R8" s="5"/>
      <c r="S8" s="103"/>
      <c r="T8" s="107">
        <v>1</v>
      </c>
    </row>
    <row r="9" spans="1:20" s="1" customFormat="1" ht="30.75" customHeight="1">
      <c r="A9" s="148">
        <v>17</v>
      </c>
      <c r="B9" s="149">
        <v>202</v>
      </c>
      <c r="C9" s="167" t="s">
        <v>56</v>
      </c>
      <c r="D9" s="168" t="s">
        <v>66</v>
      </c>
      <c r="E9" s="201" t="s">
        <v>70</v>
      </c>
      <c r="F9" s="169"/>
      <c r="G9" s="169" t="s">
        <v>71</v>
      </c>
      <c r="H9" s="169" t="s">
        <v>72</v>
      </c>
      <c r="I9" s="169" t="s">
        <v>73</v>
      </c>
      <c r="J9" s="203" t="s">
        <v>74</v>
      </c>
      <c r="K9" s="113" t="s">
        <v>138</v>
      </c>
      <c r="L9" s="5"/>
      <c r="M9" s="5"/>
      <c r="N9" s="85" t="s">
        <v>138</v>
      </c>
      <c r="O9" s="5"/>
      <c r="P9" s="5"/>
      <c r="Q9" s="5"/>
      <c r="R9" s="5"/>
      <c r="S9" s="103"/>
      <c r="T9" s="107">
        <v>1</v>
      </c>
    </row>
    <row r="10" spans="1:20" ht="13.5" customHeight="1">
      <c r="A10" s="12">
        <v>17</v>
      </c>
      <c r="B10" s="13">
        <v>203</v>
      </c>
      <c r="C10" s="118" t="s">
        <v>56</v>
      </c>
      <c r="D10" s="119" t="s">
        <v>77</v>
      </c>
      <c r="E10" s="75"/>
      <c r="F10" s="6"/>
      <c r="G10" s="6"/>
      <c r="H10" s="6"/>
      <c r="I10" s="6"/>
      <c r="J10" s="21"/>
      <c r="K10" s="10"/>
      <c r="L10" s="6"/>
      <c r="M10" s="6"/>
      <c r="N10" s="6"/>
      <c r="O10" s="6"/>
      <c r="P10" s="6"/>
      <c r="Q10" s="6"/>
      <c r="R10" s="6"/>
      <c r="S10" s="19"/>
      <c r="T10" s="22">
        <v>0</v>
      </c>
    </row>
    <row r="11" spans="1:20" ht="13.5" customHeight="1">
      <c r="A11" s="105">
        <v>17</v>
      </c>
      <c r="B11" s="106">
        <v>204</v>
      </c>
      <c r="C11" s="120" t="s">
        <v>56</v>
      </c>
      <c r="D11" s="121" t="s">
        <v>81</v>
      </c>
      <c r="E11" s="104" t="s">
        <v>85</v>
      </c>
      <c r="F11" s="5"/>
      <c r="G11" s="5" t="s">
        <v>86</v>
      </c>
      <c r="H11" s="5" t="s">
        <v>87</v>
      </c>
      <c r="I11" s="5" t="s">
        <v>88</v>
      </c>
      <c r="J11" s="102"/>
      <c r="K11" s="113" t="s">
        <v>138</v>
      </c>
      <c r="L11" s="5"/>
      <c r="M11" s="5"/>
      <c r="N11" s="143" t="s">
        <v>138</v>
      </c>
      <c r="O11" s="5"/>
      <c r="P11" s="5"/>
      <c r="Q11" s="5"/>
      <c r="R11" s="5"/>
      <c r="S11" s="103"/>
      <c r="T11" s="108">
        <v>1</v>
      </c>
    </row>
    <row r="12" spans="1:20" ht="13.5" customHeight="1">
      <c r="A12" s="12">
        <v>17</v>
      </c>
      <c r="B12" s="13">
        <v>205</v>
      </c>
      <c r="C12" s="118" t="s">
        <v>56</v>
      </c>
      <c r="D12" s="119" t="s">
        <v>90</v>
      </c>
      <c r="E12" s="75"/>
      <c r="F12" s="6"/>
      <c r="G12" s="6"/>
      <c r="H12" s="6"/>
      <c r="I12" s="6"/>
      <c r="J12" s="21"/>
      <c r="K12" s="10"/>
      <c r="L12" s="6"/>
      <c r="M12" s="6"/>
      <c r="N12" s="6"/>
      <c r="O12" s="6"/>
      <c r="P12" s="6"/>
      <c r="Q12" s="6"/>
      <c r="R12" s="6"/>
      <c r="S12" s="19"/>
      <c r="T12" s="22">
        <v>0</v>
      </c>
    </row>
    <row r="13" spans="1:20" ht="13.5" customHeight="1">
      <c r="A13" s="12">
        <v>17</v>
      </c>
      <c r="B13" s="13">
        <v>206</v>
      </c>
      <c r="C13" s="118" t="s">
        <v>56</v>
      </c>
      <c r="D13" s="119" t="s">
        <v>94</v>
      </c>
      <c r="E13" s="75"/>
      <c r="F13" s="6"/>
      <c r="G13" s="6"/>
      <c r="H13" s="6"/>
      <c r="I13" s="6"/>
      <c r="J13" s="21"/>
      <c r="K13" s="10"/>
      <c r="L13" s="6"/>
      <c r="M13" s="6"/>
      <c r="N13" s="6"/>
      <c r="O13" s="6"/>
      <c r="P13" s="6"/>
      <c r="Q13" s="6"/>
      <c r="R13" s="6"/>
      <c r="S13" s="19"/>
      <c r="T13" s="22">
        <v>1</v>
      </c>
    </row>
    <row r="14" spans="1:20" ht="13.5" customHeight="1">
      <c r="A14" s="12">
        <v>17</v>
      </c>
      <c r="B14" s="13">
        <v>207</v>
      </c>
      <c r="C14" s="118" t="s">
        <v>56</v>
      </c>
      <c r="D14" s="119" t="s">
        <v>99</v>
      </c>
      <c r="E14" s="75"/>
      <c r="F14" s="6"/>
      <c r="G14" s="6"/>
      <c r="H14" s="6"/>
      <c r="I14" s="6"/>
      <c r="J14" s="21"/>
      <c r="K14" s="10"/>
      <c r="L14" s="6"/>
      <c r="M14" s="6"/>
      <c r="N14" s="6"/>
      <c r="O14" s="6"/>
      <c r="P14" s="6"/>
      <c r="Q14" s="6"/>
      <c r="R14" s="6"/>
      <c r="S14" s="19"/>
      <c r="T14" s="22">
        <v>0</v>
      </c>
    </row>
    <row r="15" spans="1:20" ht="13.5" customHeight="1">
      <c r="A15" s="12">
        <v>17</v>
      </c>
      <c r="B15" s="13">
        <v>209</v>
      </c>
      <c r="C15" s="118" t="s">
        <v>56</v>
      </c>
      <c r="D15" s="119" t="s">
        <v>103</v>
      </c>
      <c r="E15" s="75"/>
      <c r="F15" s="6"/>
      <c r="G15" s="6"/>
      <c r="H15" s="6"/>
      <c r="I15" s="6"/>
      <c r="J15" s="21"/>
      <c r="K15" s="10"/>
      <c r="L15" s="6"/>
      <c r="M15" s="6"/>
      <c r="N15" s="6"/>
      <c r="O15" s="6"/>
      <c r="P15" s="6"/>
      <c r="Q15" s="6"/>
      <c r="R15" s="6"/>
      <c r="S15" s="19"/>
      <c r="T15" s="22">
        <v>1</v>
      </c>
    </row>
    <row r="16" spans="1:20" ht="13.5" customHeight="1">
      <c r="A16" s="12">
        <v>17</v>
      </c>
      <c r="B16" s="13">
        <v>210</v>
      </c>
      <c r="C16" s="118" t="s">
        <v>56</v>
      </c>
      <c r="D16" s="119" t="s">
        <v>106</v>
      </c>
      <c r="E16" s="75"/>
      <c r="F16" s="6"/>
      <c r="G16" s="6"/>
      <c r="H16" s="6"/>
      <c r="I16" s="6"/>
      <c r="J16" s="21"/>
      <c r="K16" s="10"/>
      <c r="L16" s="6"/>
      <c r="M16" s="6"/>
      <c r="N16" s="6"/>
      <c r="O16" s="6"/>
      <c r="P16" s="6"/>
      <c r="Q16" s="6"/>
      <c r="R16" s="6"/>
      <c r="S16" s="19"/>
      <c r="T16" s="22">
        <v>1</v>
      </c>
    </row>
    <row r="17" spans="1:20" ht="13.5" customHeight="1">
      <c r="A17" s="12">
        <v>17</v>
      </c>
      <c r="B17" s="13">
        <v>211</v>
      </c>
      <c r="C17" s="118" t="s">
        <v>56</v>
      </c>
      <c r="D17" s="119" t="s">
        <v>110</v>
      </c>
      <c r="E17" s="75"/>
      <c r="F17" s="6"/>
      <c r="G17" s="6"/>
      <c r="H17" s="6"/>
      <c r="I17" s="6"/>
      <c r="J17" s="21"/>
      <c r="K17" s="10"/>
      <c r="L17" s="6"/>
      <c r="M17" s="6"/>
      <c r="N17" s="6"/>
      <c r="O17" s="6"/>
      <c r="P17" s="6"/>
      <c r="Q17" s="6"/>
      <c r="R17" s="6"/>
      <c r="S17" s="19"/>
      <c r="T17" s="22">
        <v>0</v>
      </c>
    </row>
    <row r="18" spans="1:20" ht="13.5" customHeight="1">
      <c r="A18" s="12">
        <v>17</v>
      </c>
      <c r="B18" s="13">
        <v>324</v>
      </c>
      <c r="C18" s="118" t="s">
        <v>56</v>
      </c>
      <c r="D18" s="119" t="s">
        <v>111</v>
      </c>
      <c r="E18" s="75"/>
      <c r="F18" s="6"/>
      <c r="G18" s="6"/>
      <c r="H18" s="6"/>
      <c r="I18" s="6"/>
      <c r="J18" s="21"/>
      <c r="K18" s="10"/>
      <c r="L18" s="6"/>
      <c r="M18" s="6"/>
      <c r="N18" s="6"/>
      <c r="O18" s="6"/>
      <c r="P18" s="6"/>
      <c r="Q18" s="6"/>
      <c r="R18" s="6"/>
      <c r="S18" s="19"/>
      <c r="T18" s="22">
        <v>1</v>
      </c>
    </row>
    <row r="19" spans="1:20" s="1" customFormat="1" ht="13.5" customHeight="1">
      <c r="A19" s="105">
        <v>17</v>
      </c>
      <c r="B19" s="106">
        <v>344</v>
      </c>
      <c r="C19" s="120" t="s">
        <v>56</v>
      </c>
      <c r="D19" s="121" t="s">
        <v>117</v>
      </c>
      <c r="E19" s="104" t="s">
        <v>118</v>
      </c>
      <c r="F19" s="5"/>
      <c r="G19" s="5" t="s">
        <v>119</v>
      </c>
      <c r="H19" s="5" t="s">
        <v>120</v>
      </c>
      <c r="I19" s="5" t="s">
        <v>121</v>
      </c>
      <c r="J19" s="102"/>
      <c r="K19" s="113" t="s">
        <v>138</v>
      </c>
      <c r="L19" s="5"/>
      <c r="M19" s="5"/>
      <c r="N19" s="85" t="s">
        <v>138</v>
      </c>
      <c r="O19" s="5"/>
      <c r="P19" s="5"/>
      <c r="Q19" s="5"/>
      <c r="R19" s="5"/>
      <c r="S19" s="103"/>
      <c r="T19" s="108">
        <v>1</v>
      </c>
    </row>
    <row r="20" spans="1:20" ht="13.5" customHeight="1">
      <c r="A20" s="12">
        <v>17</v>
      </c>
      <c r="B20" s="13">
        <v>361</v>
      </c>
      <c r="C20" s="118" t="s">
        <v>56</v>
      </c>
      <c r="D20" s="119" t="s">
        <v>122</v>
      </c>
      <c r="E20" s="75"/>
      <c r="F20" s="6"/>
      <c r="G20" s="6"/>
      <c r="H20" s="6"/>
      <c r="I20" s="6"/>
      <c r="J20" s="21"/>
      <c r="K20" s="10"/>
      <c r="L20" s="6"/>
      <c r="M20" s="6"/>
      <c r="N20" s="6"/>
      <c r="O20" s="6"/>
      <c r="P20" s="6"/>
      <c r="Q20" s="6"/>
      <c r="R20" s="6"/>
      <c r="S20" s="19"/>
      <c r="T20" s="22">
        <v>0</v>
      </c>
    </row>
    <row r="21" spans="1:20" ht="13.5" customHeight="1">
      <c r="A21" s="12">
        <v>17</v>
      </c>
      <c r="B21" s="13">
        <v>365</v>
      </c>
      <c r="C21" s="118" t="s">
        <v>56</v>
      </c>
      <c r="D21" s="119" t="s">
        <v>125</v>
      </c>
      <c r="E21" s="75"/>
      <c r="F21" s="6"/>
      <c r="G21" s="6"/>
      <c r="H21" s="6"/>
      <c r="I21" s="6"/>
      <c r="J21" s="21"/>
      <c r="K21" s="10"/>
      <c r="L21" s="6"/>
      <c r="M21" s="6"/>
      <c r="N21" s="6"/>
      <c r="O21" s="6"/>
      <c r="P21" s="6"/>
      <c r="Q21" s="6"/>
      <c r="R21" s="6"/>
      <c r="S21" s="19"/>
      <c r="T21" s="22">
        <v>1</v>
      </c>
    </row>
    <row r="22" spans="1:20" ht="13.5" customHeight="1">
      <c r="A22" s="12">
        <v>17</v>
      </c>
      <c r="B22" s="13">
        <v>384</v>
      </c>
      <c r="C22" s="118" t="s">
        <v>56</v>
      </c>
      <c r="D22" s="119" t="s">
        <v>128</v>
      </c>
      <c r="E22" s="75"/>
      <c r="F22" s="6"/>
      <c r="G22" s="6"/>
      <c r="H22" s="6"/>
      <c r="I22" s="6"/>
      <c r="J22" s="21"/>
      <c r="K22" s="10"/>
      <c r="L22" s="6"/>
      <c r="M22" s="6"/>
      <c r="N22" s="6"/>
      <c r="O22" s="6"/>
      <c r="P22" s="6"/>
      <c r="Q22" s="6"/>
      <c r="R22" s="6"/>
      <c r="S22" s="19"/>
      <c r="T22" s="22">
        <v>0</v>
      </c>
    </row>
    <row r="23" spans="1:20" s="1" customFormat="1" ht="13.5" customHeight="1">
      <c r="A23" s="105">
        <v>17</v>
      </c>
      <c r="B23" s="106">
        <v>386</v>
      </c>
      <c r="C23" s="120" t="s">
        <v>56</v>
      </c>
      <c r="D23" s="121" t="s">
        <v>132</v>
      </c>
      <c r="E23" s="104"/>
      <c r="F23" s="5"/>
      <c r="G23" s="5"/>
      <c r="H23" s="5"/>
      <c r="I23" s="5"/>
      <c r="J23" s="102"/>
      <c r="K23" s="16"/>
      <c r="L23" s="5"/>
      <c r="M23" s="5"/>
      <c r="N23" s="5"/>
      <c r="O23" s="5"/>
      <c r="P23" s="5"/>
      <c r="Q23" s="5"/>
      <c r="R23" s="5"/>
      <c r="S23" s="103"/>
      <c r="T23" s="108">
        <v>0</v>
      </c>
    </row>
    <row r="24" spans="1:20" ht="13.5" customHeight="1">
      <c r="A24" s="12">
        <v>17</v>
      </c>
      <c r="B24" s="13">
        <v>407</v>
      </c>
      <c r="C24" s="118" t="s">
        <v>56</v>
      </c>
      <c r="D24" s="119" t="s">
        <v>135</v>
      </c>
      <c r="E24" s="75"/>
      <c r="F24" s="6"/>
      <c r="G24" s="6"/>
      <c r="H24" s="6"/>
      <c r="I24" s="6"/>
      <c r="J24" s="21"/>
      <c r="K24" s="10"/>
      <c r="L24" s="6"/>
      <c r="M24" s="6"/>
      <c r="N24" s="6"/>
      <c r="O24" s="6"/>
      <c r="P24" s="6"/>
      <c r="Q24" s="6"/>
      <c r="R24" s="6"/>
      <c r="S24" s="19"/>
      <c r="T24" s="22">
        <v>0</v>
      </c>
    </row>
    <row r="25" spans="1:20" ht="13.5" customHeight="1">
      <c r="A25" s="12">
        <v>17</v>
      </c>
      <c r="B25" s="13">
        <v>461</v>
      </c>
      <c r="C25" s="118" t="s">
        <v>56</v>
      </c>
      <c r="D25" s="119" t="s">
        <v>136</v>
      </c>
      <c r="E25" s="75"/>
      <c r="F25" s="6"/>
      <c r="G25" s="6"/>
      <c r="H25" s="6"/>
      <c r="I25" s="6"/>
      <c r="J25" s="21"/>
      <c r="K25" s="10"/>
      <c r="L25" s="6"/>
      <c r="M25" s="6"/>
      <c r="N25" s="6"/>
      <c r="O25" s="6"/>
      <c r="P25" s="6"/>
      <c r="Q25" s="6"/>
      <c r="R25" s="6"/>
      <c r="S25" s="19"/>
      <c r="T25" s="22">
        <v>0</v>
      </c>
    </row>
    <row r="26" spans="1:20" ht="13.5" customHeight="1" thickBot="1">
      <c r="A26" s="14">
        <v>17</v>
      </c>
      <c r="B26" s="15">
        <v>463</v>
      </c>
      <c r="C26" s="122" t="s">
        <v>56</v>
      </c>
      <c r="D26" s="123" t="s">
        <v>137</v>
      </c>
      <c r="E26" s="87"/>
      <c r="F26" s="90"/>
      <c r="G26" s="90"/>
      <c r="H26" s="90"/>
      <c r="I26" s="90"/>
      <c r="J26" s="95"/>
      <c r="K26" s="97"/>
      <c r="L26" s="90"/>
      <c r="M26" s="90"/>
      <c r="N26" s="90"/>
      <c r="O26" s="90"/>
      <c r="P26" s="90"/>
      <c r="Q26" s="90"/>
      <c r="R26" s="90"/>
      <c r="S26" s="98"/>
      <c r="T26" s="23">
        <v>0</v>
      </c>
    </row>
    <row r="27" spans="1:20" ht="16.5" customHeight="1" thickBot="1">
      <c r="A27" s="24"/>
      <c r="B27" s="25">
        <v>1000</v>
      </c>
      <c r="C27" s="256" t="s">
        <v>10</v>
      </c>
      <c r="D27" s="256"/>
      <c r="E27" s="88">
        <f>COUNTA(E8:E26)</f>
        <v>4</v>
      </c>
      <c r="F27" s="89"/>
      <c r="G27" s="89"/>
      <c r="H27" s="89"/>
      <c r="I27" s="89"/>
      <c r="J27" s="96"/>
      <c r="K27" s="88"/>
      <c r="L27" s="48"/>
      <c r="M27" s="48"/>
      <c r="N27" s="48"/>
      <c r="O27" s="48"/>
      <c r="P27" s="48"/>
      <c r="Q27" s="48"/>
      <c r="R27" s="48"/>
      <c r="S27" s="77"/>
      <c r="T27" s="76">
        <f>SUM(T8:T26)</f>
        <v>9</v>
      </c>
    </row>
  </sheetData>
  <mergeCells count="13">
    <mergeCell ref="A4:A7"/>
    <mergeCell ref="B4:B7"/>
    <mergeCell ref="C4:C7"/>
    <mergeCell ref="D4:D7"/>
    <mergeCell ref="G6:J6"/>
    <mergeCell ref="K6:M6"/>
    <mergeCell ref="C27:D27"/>
    <mergeCell ref="T4:T7"/>
    <mergeCell ref="E6:E7"/>
    <mergeCell ref="N6:P6"/>
    <mergeCell ref="Q6:S6"/>
    <mergeCell ref="K5:S5"/>
    <mergeCell ref="E4:S4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75" r:id="rId1"/>
  <headerFooter alignWithMargins="0">
    <oddHeader>&amp;R（石川県）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10.125" style="2" customWidth="1"/>
    <col min="5" max="5" width="11.125" style="2" customWidth="1"/>
    <col min="6" max="6" width="30.625" style="2" customWidth="1"/>
    <col min="7" max="16" width="6.125" style="2" customWidth="1"/>
    <col min="17" max="17" width="6.375" style="2" customWidth="1"/>
    <col min="18" max="19" width="6.12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38" t="s">
        <v>55</v>
      </c>
      <c r="E2" s="64"/>
    </row>
    <row r="3" ht="12.75" thickBot="1"/>
    <row r="4" spans="1:19" s="1" customFormat="1" ht="24" customHeight="1">
      <c r="A4" s="332" t="s">
        <v>38</v>
      </c>
      <c r="B4" s="265" t="s">
        <v>142</v>
      </c>
      <c r="C4" s="305" t="s">
        <v>0</v>
      </c>
      <c r="D4" s="308" t="s">
        <v>24</v>
      </c>
      <c r="E4" s="315" t="s">
        <v>47</v>
      </c>
      <c r="F4" s="316"/>
      <c r="G4" s="316"/>
      <c r="H4" s="101"/>
      <c r="I4" s="319" t="s">
        <v>54</v>
      </c>
      <c r="J4" s="316"/>
      <c r="K4" s="316"/>
      <c r="L4" s="316"/>
      <c r="M4" s="316"/>
      <c r="N4" s="316"/>
      <c r="O4" s="316"/>
      <c r="P4" s="316"/>
      <c r="Q4" s="316"/>
      <c r="R4" s="316"/>
      <c r="S4" s="320"/>
    </row>
    <row r="5" spans="1:19" s="1" customFormat="1" ht="42.75" customHeight="1">
      <c r="A5" s="333"/>
      <c r="B5" s="335"/>
      <c r="C5" s="306"/>
      <c r="D5" s="309"/>
      <c r="E5" s="313" t="s">
        <v>30</v>
      </c>
      <c r="F5" s="287" t="s">
        <v>11</v>
      </c>
      <c r="G5" s="317" t="s">
        <v>12</v>
      </c>
      <c r="H5" s="311" t="s">
        <v>13</v>
      </c>
      <c r="I5" s="329" t="s">
        <v>146</v>
      </c>
      <c r="J5" s="330" t="s">
        <v>147</v>
      </c>
      <c r="K5" s="321" t="s">
        <v>148</v>
      </c>
      <c r="L5" s="323" t="s">
        <v>149</v>
      </c>
      <c r="M5" s="339" t="s">
        <v>150</v>
      </c>
      <c r="N5" s="325" t="s">
        <v>151</v>
      </c>
      <c r="O5" s="341" t="s">
        <v>152</v>
      </c>
      <c r="P5" s="323" t="s">
        <v>149</v>
      </c>
      <c r="Q5" s="337" t="s">
        <v>32</v>
      </c>
      <c r="R5" s="321" t="s">
        <v>153</v>
      </c>
      <c r="S5" s="327" t="s">
        <v>149</v>
      </c>
    </row>
    <row r="6" spans="1:19" ht="27" customHeight="1">
      <c r="A6" s="334"/>
      <c r="B6" s="336"/>
      <c r="C6" s="307"/>
      <c r="D6" s="310"/>
      <c r="E6" s="314"/>
      <c r="F6" s="287"/>
      <c r="G6" s="318"/>
      <c r="H6" s="312"/>
      <c r="I6" s="270"/>
      <c r="J6" s="331"/>
      <c r="K6" s="322"/>
      <c r="L6" s="324"/>
      <c r="M6" s="340"/>
      <c r="N6" s="326"/>
      <c r="O6" s="342"/>
      <c r="P6" s="324"/>
      <c r="Q6" s="338"/>
      <c r="R6" s="322"/>
      <c r="S6" s="328"/>
    </row>
    <row r="7" spans="1:19" ht="12.75" customHeight="1">
      <c r="A7" s="12">
        <v>17</v>
      </c>
      <c r="B7" s="13">
        <v>201</v>
      </c>
      <c r="C7" s="116" t="s">
        <v>56</v>
      </c>
      <c r="D7" s="117" t="s">
        <v>57</v>
      </c>
      <c r="E7" s="39"/>
      <c r="F7" s="6"/>
      <c r="G7" s="204"/>
      <c r="H7" s="205"/>
      <c r="I7" s="206">
        <v>1</v>
      </c>
      <c r="J7" s="207">
        <v>2</v>
      </c>
      <c r="K7" s="207">
        <v>0</v>
      </c>
      <c r="L7" s="68">
        <f aca="true" t="shared" si="0" ref="L7:L26">IF(J7=""," ",ROUND(K7/J7*100,1))</f>
        <v>0</v>
      </c>
      <c r="M7" s="216"/>
      <c r="N7" s="217"/>
      <c r="O7" s="218"/>
      <c r="P7" s="68" t="str">
        <f>IF(O7=""," ",ROUND(O7/N7*100,1))</f>
        <v> </v>
      </c>
      <c r="Q7" s="216">
        <v>1352</v>
      </c>
      <c r="R7" s="218">
        <v>29</v>
      </c>
      <c r="S7" s="42">
        <f>IF(Q7=""," ",ROUND(R7/Q7*100,1))</f>
        <v>2.1</v>
      </c>
    </row>
    <row r="8" spans="1:19" ht="12.75" customHeight="1">
      <c r="A8" s="12">
        <v>17</v>
      </c>
      <c r="B8" s="13">
        <v>202</v>
      </c>
      <c r="C8" s="118" t="s">
        <v>56</v>
      </c>
      <c r="D8" s="119" t="s">
        <v>66</v>
      </c>
      <c r="E8" s="39">
        <v>38623</v>
      </c>
      <c r="F8" s="125" t="s">
        <v>75</v>
      </c>
      <c r="G8" s="204">
        <v>2</v>
      </c>
      <c r="H8" s="205">
        <v>0</v>
      </c>
      <c r="I8" s="206">
        <v>1</v>
      </c>
      <c r="J8" s="207">
        <v>1</v>
      </c>
      <c r="K8" s="207">
        <v>0</v>
      </c>
      <c r="L8" s="68">
        <f t="shared" si="0"/>
        <v>0</v>
      </c>
      <c r="M8" s="216"/>
      <c r="N8" s="217"/>
      <c r="O8" s="218"/>
      <c r="P8" s="68" t="str">
        <f aca="true" t="shared" si="1" ref="P8:P25">IF(O8=""," ",ROUND(O8/N8*100,1))</f>
        <v> </v>
      </c>
      <c r="Q8" s="216">
        <v>250</v>
      </c>
      <c r="R8" s="218">
        <v>3</v>
      </c>
      <c r="S8" s="42">
        <f aca="true" t="shared" si="2" ref="S8:S25">IF(Q8=""," ",ROUND(R8/Q8*100,1))</f>
        <v>1.2</v>
      </c>
    </row>
    <row r="9" spans="1:19" ht="12.75" customHeight="1">
      <c r="A9" s="12">
        <v>17</v>
      </c>
      <c r="B9" s="13">
        <v>203</v>
      </c>
      <c r="C9" s="118" t="s">
        <v>56</v>
      </c>
      <c r="D9" s="119" t="s">
        <v>77</v>
      </c>
      <c r="E9" s="39">
        <v>35955</v>
      </c>
      <c r="F9" s="126" t="s">
        <v>75</v>
      </c>
      <c r="G9" s="204">
        <v>1</v>
      </c>
      <c r="H9" s="205">
        <v>1</v>
      </c>
      <c r="I9" s="206">
        <v>1</v>
      </c>
      <c r="J9" s="207">
        <v>2</v>
      </c>
      <c r="K9" s="207">
        <v>0</v>
      </c>
      <c r="L9" s="68">
        <f t="shared" si="0"/>
        <v>0</v>
      </c>
      <c r="M9" s="216"/>
      <c r="N9" s="217"/>
      <c r="O9" s="218"/>
      <c r="P9" s="68" t="str">
        <f t="shared" si="1"/>
        <v> </v>
      </c>
      <c r="Q9" s="216">
        <v>246</v>
      </c>
      <c r="R9" s="218">
        <v>1</v>
      </c>
      <c r="S9" s="42">
        <f t="shared" si="2"/>
        <v>0.4</v>
      </c>
    </row>
    <row r="10" spans="1:19" ht="12.75" customHeight="1">
      <c r="A10" s="12">
        <v>17</v>
      </c>
      <c r="B10" s="13">
        <v>204</v>
      </c>
      <c r="C10" s="118" t="s">
        <v>56</v>
      </c>
      <c r="D10" s="119" t="s">
        <v>81</v>
      </c>
      <c r="E10" s="10"/>
      <c r="F10" s="126"/>
      <c r="G10" s="204"/>
      <c r="H10" s="205"/>
      <c r="I10" s="206">
        <v>1</v>
      </c>
      <c r="J10" s="207">
        <v>1</v>
      </c>
      <c r="K10" s="207">
        <v>0</v>
      </c>
      <c r="L10" s="68">
        <f t="shared" si="0"/>
        <v>0</v>
      </c>
      <c r="M10" s="216"/>
      <c r="N10" s="217"/>
      <c r="O10" s="218"/>
      <c r="P10" s="68" t="str">
        <f t="shared" si="1"/>
        <v> </v>
      </c>
      <c r="Q10" s="216">
        <v>473</v>
      </c>
      <c r="R10" s="218">
        <v>19</v>
      </c>
      <c r="S10" s="42">
        <f t="shared" si="2"/>
        <v>4</v>
      </c>
    </row>
    <row r="11" spans="1:19" ht="12.75" customHeight="1">
      <c r="A11" s="12">
        <v>17</v>
      </c>
      <c r="B11" s="13">
        <v>205</v>
      </c>
      <c r="C11" s="118" t="s">
        <v>56</v>
      </c>
      <c r="D11" s="119" t="s">
        <v>90</v>
      </c>
      <c r="E11" s="10"/>
      <c r="F11" s="126"/>
      <c r="G11" s="204"/>
      <c r="H11" s="205"/>
      <c r="I11" s="206">
        <v>1</v>
      </c>
      <c r="J11" s="207">
        <v>1</v>
      </c>
      <c r="K11" s="207">
        <v>0</v>
      </c>
      <c r="L11" s="68">
        <f t="shared" si="0"/>
        <v>0</v>
      </c>
      <c r="M11" s="216"/>
      <c r="N11" s="217"/>
      <c r="O11" s="218"/>
      <c r="P11" s="68" t="str">
        <f t="shared" si="1"/>
        <v> </v>
      </c>
      <c r="Q11" s="216">
        <v>161</v>
      </c>
      <c r="R11" s="218">
        <v>0</v>
      </c>
      <c r="S11" s="42">
        <f t="shared" si="2"/>
        <v>0</v>
      </c>
    </row>
    <row r="12" spans="1:19" ht="12.75" customHeight="1">
      <c r="A12" s="12">
        <v>17</v>
      </c>
      <c r="B12" s="13">
        <v>206</v>
      </c>
      <c r="C12" s="118" t="s">
        <v>56</v>
      </c>
      <c r="D12" s="119" t="s">
        <v>94</v>
      </c>
      <c r="E12" s="39">
        <v>37970</v>
      </c>
      <c r="F12" s="126" t="s">
        <v>98</v>
      </c>
      <c r="G12" s="204">
        <v>2</v>
      </c>
      <c r="H12" s="205">
        <v>1</v>
      </c>
      <c r="I12" s="206">
        <v>1</v>
      </c>
      <c r="J12" s="207">
        <v>2</v>
      </c>
      <c r="K12" s="207">
        <v>0</v>
      </c>
      <c r="L12" s="68">
        <f t="shared" si="0"/>
        <v>0</v>
      </c>
      <c r="M12" s="216"/>
      <c r="N12" s="217"/>
      <c r="O12" s="218"/>
      <c r="P12" s="68" t="str">
        <f t="shared" si="1"/>
        <v> </v>
      </c>
      <c r="Q12" s="216">
        <v>285</v>
      </c>
      <c r="R12" s="218">
        <v>3</v>
      </c>
      <c r="S12" s="42">
        <f t="shared" si="2"/>
        <v>1.1</v>
      </c>
    </row>
    <row r="13" spans="1:19" ht="12.75" customHeight="1">
      <c r="A13" s="12">
        <v>17</v>
      </c>
      <c r="B13" s="13">
        <v>207</v>
      </c>
      <c r="C13" s="118" t="s">
        <v>56</v>
      </c>
      <c r="D13" s="119" t="s">
        <v>99</v>
      </c>
      <c r="E13" s="10"/>
      <c r="F13" s="3"/>
      <c r="G13" s="204"/>
      <c r="H13" s="205"/>
      <c r="I13" s="206">
        <v>1</v>
      </c>
      <c r="J13" s="207">
        <v>1</v>
      </c>
      <c r="K13" s="207">
        <v>0</v>
      </c>
      <c r="L13" s="68">
        <f t="shared" si="0"/>
        <v>0</v>
      </c>
      <c r="M13" s="216"/>
      <c r="N13" s="217"/>
      <c r="O13" s="218"/>
      <c r="P13" s="68" t="str">
        <f t="shared" si="1"/>
        <v> </v>
      </c>
      <c r="Q13" s="216">
        <v>66</v>
      </c>
      <c r="R13" s="218">
        <v>0</v>
      </c>
      <c r="S13" s="42">
        <f t="shared" si="2"/>
        <v>0</v>
      </c>
    </row>
    <row r="14" spans="1:19" ht="12.75" customHeight="1">
      <c r="A14" s="12">
        <v>17</v>
      </c>
      <c r="B14" s="13">
        <v>209</v>
      </c>
      <c r="C14" s="118" t="s">
        <v>56</v>
      </c>
      <c r="D14" s="119" t="s">
        <v>103</v>
      </c>
      <c r="E14" s="10"/>
      <c r="F14" s="3"/>
      <c r="G14" s="204"/>
      <c r="H14" s="205"/>
      <c r="I14" s="206">
        <v>1</v>
      </c>
      <c r="J14" s="207">
        <v>1</v>
      </c>
      <c r="K14" s="207">
        <v>0</v>
      </c>
      <c r="L14" s="68">
        <f t="shared" si="0"/>
        <v>0</v>
      </c>
      <c r="M14" s="216"/>
      <c r="N14" s="217"/>
      <c r="O14" s="218"/>
      <c r="P14" s="68" t="str">
        <f t="shared" si="1"/>
        <v> </v>
      </c>
      <c r="Q14" s="216">
        <v>55</v>
      </c>
      <c r="R14" s="218">
        <v>0</v>
      </c>
      <c r="S14" s="42">
        <f t="shared" si="2"/>
        <v>0</v>
      </c>
    </row>
    <row r="15" spans="1:19" ht="12.75" customHeight="1">
      <c r="A15" s="12">
        <v>17</v>
      </c>
      <c r="B15" s="13">
        <v>210</v>
      </c>
      <c r="C15" s="118" t="s">
        <v>56</v>
      </c>
      <c r="D15" s="119" t="s">
        <v>106</v>
      </c>
      <c r="E15" s="10"/>
      <c r="F15" s="3"/>
      <c r="G15" s="204"/>
      <c r="H15" s="205"/>
      <c r="I15" s="206">
        <v>1</v>
      </c>
      <c r="J15" s="207">
        <v>1</v>
      </c>
      <c r="K15" s="207">
        <v>0</v>
      </c>
      <c r="L15" s="68">
        <f t="shared" si="0"/>
        <v>0</v>
      </c>
      <c r="M15" s="216"/>
      <c r="N15" s="217"/>
      <c r="O15" s="218"/>
      <c r="P15" s="68" t="str">
        <f t="shared" si="1"/>
        <v> </v>
      </c>
      <c r="Q15" s="216">
        <v>381</v>
      </c>
      <c r="R15" s="218">
        <v>3</v>
      </c>
      <c r="S15" s="42">
        <f t="shared" si="2"/>
        <v>0.8</v>
      </c>
    </row>
    <row r="16" spans="1:19" ht="12.75" customHeight="1">
      <c r="A16" s="12">
        <v>17</v>
      </c>
      <c r="B16" s="13">
        <v>211</v>
      </c>
      <c r="C16" s="118" t="s">
        <v>56</v>
      </c>
      <c r="D16" s="119" t="s">
        <v>110</v>
      </c>
      <c r="E16" s="10"/>
      <c r="F16" s="3"/>
      <c r="G16" s="204"/>
      <c r="H16" s="205"/>
      <c r="I16" s="206">
        <v>1</v>
      </c>
      <c r="J16" s="207">
        <v>1</v>
      </c>
      <c r="K16" s="207">
        <v>0</v>
      </c>
      <c r="L16" s="68">
        <f t="shared" si="0"/>
        <v>0</v>
      </c>
      <c r="M16" s="216"/>
      <c r="N16" s="217"/>
      <c r="O16" s="218"/>
      <c r="P16" s="68" t="str">
        <f t="shared" si="1"/>
        <v> </v>
      </c>
      <c r="Q16" s="216">
        <v>74</v>
      </c>
      <c r="R16" s="218">
        <v>0</v>
      </c>
      <c r="S16" s="42">
        <f t="shared" si="2"/>
        <v>0</v>
      </c>
    </row>
    <row r="17" spans="1:19" ht="12.75" customHeight="1">
      <c r="A17" s="12">
        <v>17</v>
      </c>
      <c r="B17" s="13">
        <v>324</v>
      </c>
      <c r="C17" s="118" t="s">
        <v>56</v>
      </c>
      <c r="D17" s="119" t="s">
        <v>111</v>
      </c>
      <c r="E17" s="10"/>
      <c r="F17" s="3"/>
      <c r="G17" s="204"/>
      <c r="H17" s="205"/>
      <c r="I17" s="206"/>
      <c r="J17" s="207"/>
      <c r="K17" s="207"/>
      <c r="L17" s="68" t="str">
        <f t="shared" si="0"/>
        <v> </v>
      </c>
      <c r="M17" s="216">
        <v>1</v>
      </c>
      <c r="N17" s="217">
        <v>1</v>
      </c>
      <c r="O17" s="218">
        <v>0</v>
      </c>
      <c r="P17" s="68">
        <f t="shared" si="1"/>
        <v>0</v>
      </c>
      <c r="Q17" s="216">
        <v>22</v>
      </c>
      <c r="R17" s="218">
        <v>0</v>
      </c>
      <c r="S17" s="42">
        <f t="shared" si="2"/>
        <v>0</v>
      </c>
    </row>
    <row r="18" spans="1:19" ht="12.75" customHeight="1">
      <c r="A18" s="12">
        <v>17</v>
      </c>
      <c r="B18" s="13">
        <v>344</v>
      </c>
      <c r="C18" s="118" t="s">
        <v>56</v>
      </c>
      <c r="D18" s="119" t="s">
        <v>117</v>
      </c>
      <c r="E18" s="10"/>
      <c r="F18" s="3"/>
      <c r="G18" s="204"/>
      <c r="H18" s="205"/>
      <c r="I18" s="206"/>
      <c r="J18" s="207"/>
      <c r="K18" s="207"/>
      <c r="L18" s="68" t="str">
        <f t="shared" si="0"/>
        <v> </v>
      </c>
      <c r="M18" s="216">
        <v>1</v>
      </c>
      <c r="N18" s="217">
        <v>1</v>
      </c>
      <c r="O18" s="218">
        <v>0</v>
      </c>
      <c r="P18" s="68">
        <f t="shared" si="1"/>
        <v>0</v>
      </c>
      <c r="Q18" s="216">
        <v>55</v>
      </c>
      <c r="R18" s="218">
        <v>0</v>
      </c>
      <c r="S18" s="42">
        <f t="shared" si="2"/>
        <v>0</v>
      </c>
    </row>
    <row r="19" spans="1:19" ht="12.75" customHeight="1">
      <c r="A19" s="12">
        <v>17</v>
      </c>
      <c r="B19" s="13">
        <v>361</v>
      </c>
      <c r="C19" s="118" t="s">
        <v>56</v>
      </c>
      <c r="D19" s="119" t="s">
        <v>122</v>
      </c>
      <c r="E19" s="10"/>
      <c r="F19" s="3"/>
      <c r="G19" s="204"/>
      <c r="H19" s="205"/>
      <c r="I19" s="206"/>
      <c r="J19" s="207"/>
      <c r="K19" s="207"/>
      <c r="L19" s="68" t="str">
        <f>IF(J19=""," ",ROUND(K19/J19*100,1))</f>
        <v> </v>
      </c>
      <c r="M19" s="216">
        <v>1</v>
      </c>
      <c r="N19" s="217">
        <v>1</v>
      </c>
      <c r="O19" s="218">
        <v>0</v>
      </c>
      <c r="P19" s="68">
        <f>IF(O19=""," ",ROUND(O19/N19*100,1))</f>
        <v>0</v>
      </c>
      <c r="Q19" s="216">
        <v>86</v>
      </c>
      <c r="R19" s="218">
        <v>1</v>
      </c>
      <c r="S19" s="42">
        <f>IF(Q19=""," ",ROUND(R19/Q19*100,1))</f>
        <v>1.2</v>
      </c>
    </row>
    <row r="20" spans="1:19" ht="12.75" customHeight="1">
      <c r="A20" s="12">
        <v>17</v>
      </c>
      <c r="B20" s="13">
        <v>365</v>
      </c>
      <c r="C20" s="118" t="s">
        <v>56</v>
      </c>
      <c r="D20" s="119" t="s">
        <v>125</v>
      </c>
      <c r="E20" s="10"/>
      <c r="F20" s="3"/>
      <c r="G20" s="204"/>
      <c r="H20" s="205"/>
      <c r="I20" s="206"/>
      <c r="J20" s="207"/>
      <c r="K20" s="207"/>
      <c r="L20" s="68" t="str">
        <f>IF(J20=""," ",ROUND(K20/J20*100,1))</f>
        <v> </v>
      </c>
      <c r="M20" s="216">
        <v>1</v>
      </c>
      <c r="N20" s="217">
        <v>1</v>
      </c>
      <c r="O20" s="218">
        <v>0</v>
      </c>
      <c r="P20" s="68">
        <f>IF(O20=""," ",ROUND(O20/N20*100,1))</f>
        <v>0</v>
      </c>
      <c r="Q20" s="216">
        <v>17</v>
      </c>
      <c r="R20" s="218">
        <v>0</v>
      </c>
      <c r="S20" s="42">
        <f>IF(Q20=""," ",ROUND(R20/Q20*100,1))</f>
        <v>0</v>
      </c>
    </row>
    <row r="21" spans="1:19" ht="12.75" customHeight="1">
      <c r="A21" s="12">
        <v>17</v>
      </c>
      <c r="B21" s="13">
        <v>384</v>
      </c>
      <c r="C21" s="118" t="s">
        <v>56</v>
      </c>
      <c r="D21" s="119" t="s">
        <v>128</v>
      </c>
      <c r="E21" s="10"/>
      <c r="F21" s="3"/>
      <c r="G21" s="204"/>
      <c r="H21" s="205"/>
      <c r="I21" s="206"/>
      <c r="J21" s="207"/>
      <c r="K21" s="207"/>
      <c r="L21" s="68" t="str">
        <f>IF(J21=""," ",ROUND(K21/J21*100,1))</f>
        <v> </v>
      </c>
      <c r="M21" s="216">
        <v>1</v>
      </c>
      <c r="N21" s="217">
        <v>2</v>
      </c>
      <c r="O21" s="218">
        <v>0</v>
      </c>
      <c r="P21" s="68">
        <f>IF(O21=""," ",ROUND(O21/N21*100,1))</f>
        <v>0</v>
      </c>
      <c r="Q21" s="216">
        <v>137</v>
      </c>
      <c r="R21" s="218">
        <v>2</v>
      </c>
      <c r="S21" s="42">
        <f>IF(Q21=""," ",ROUND(R21/Q21*100,1))</f>
        <v>1.5</v>
      </c>
    </row>
    <row r="22" spans="1:19" s="1" customFormat="1" ht="12">
      <c r="A22" s="105">
        <v>17</v>
      </c>
      <c r="B22" s="106">
        <v>386</v>
      </c>
      <c r="C22" s="120" t="s">
        <v>56</v>
      </c>
      <c r="D22" s="121" t="s">
        <v>132</v>
      </c>
      <c r="E22" s="16"/>
      <c r="F22" s="110"/>
      <c r="G22" s="204"/>
      <c r="H22" s="205"/>
      <c r="I22" s="206"/>
      <c r="J22" s="207"/>
      <c r="K22" s="207"/>
      <c r="L22" s="111" t="str">
        <f t="shared" si="0"/>
        <v> </v>
      </c>
      <c r="M22" s="225">
        <v>1</v>
      </c>
      <c r="N22" s="226">
        <v>1</v>
      </c>
      <c r="O22" s="207">
        <v>0</v>
      </c>
      <c r="P22" s="227">
        <f t="shared" si="1"/>
        <v>0</v>
      </c>
      <c r="Q22" s="225">
        <v>52</v>
      </c>
      <c r="R22" s="207">
        <v>0</v>
      </c>
      <c r="S22" s="228">
        <f t="shared" si="2"/>
        <v>0</v>
      </c>
    </row>
    <row r="23" spans="1:19" ht="12.75" customHeight="1">
      <c r="A23" s="12">
        <v>17</v>
      </c>
      <c r="B23" s="13">
        <v>407</v>
      </c>
      <c r="C23" s="118" t="s">
        <v>56</v>
      </c>
      <c r="D23" s="119" t="s">
        <v>135</v>
      </c>
      <c r="E23" s="10"/>
      <c r="F23" s="3"/>
      <c r="G23" s="204"/>
      <c r="H23" s="205"/>
      <c r="I23" s="206"/>
      <c r="J23" s="207"/>
      <c r="K23" s="207"/>
      <c r="L23" s="68" t="str">
        <f t="shared" si="0"/>
        <v> </v>
      </c>
      <c r="M23" s="216">
        <v>1</v>
      </c>
      <c r="N23" s="217">
        <v>1</v>
      </c>
      <c r="O23" s="218">
        <v>0</v>
      </c>
      <c r="P23" s="68">
        <f t="shared" si="1"/>
        <v>0</v>
      </c>
      <c r="Q23" s="216">
        <v>44</v>
      </c>
      <c r="R23" s="218">
        <v>0</v>
      </c>
      <c r="S23" s="42">
        <f t="shared" si="2"/>
        <v>0</v>
      </c>
    </row>
    <row r="24" spans="1:19" ht="12.75" customHeight="1">
      <c r="A24" s="12">
        <v>17</v>
      </c>
      <c r="B24" s="13">
        <v>461</v>
      </c>
      <c r="C24" s="118" t="s">
        <v>56</v>
      </c>
      <c r="D24" s="119" t="s">
        <v>136</v>
      </c>
      <c r="E24" s="10"/>
      <c r="F24" s="3"/>
      <c r="G24" s="204"/>
      <c r="H24" s="205"/>
      <c r="I24" s="206"/>
      <c r="J24" s="207"/>
      <c r="K24" s="207"/>
      <c r="L24" s="68" t="str">
        <f t="shared" si="0"/>
        <v> </v>
      </c>
      <c r="M24" s="216">
        <v>1</v>
      </c>
      <c r="N24" s="217">
        <v>1</v>
      </c>
      <c r="O24" s="218">
        <v>0</v>
      </c>
      <c r="P24" s="68">
        <f t="shared" si="1"/>
        <v>0</v>
      </c>
      <c r="Q24" s="216">
        <v>113</v>
      </c>
      <c r="R24" s="218">
        <v>1</v>
      </c>
      <c r="S24" s="42">
        <f t="shared" si="2"/>
        <v>0.9</v>
      </c>
    </row>
    <row r="25" spans="1:19" ht="12.75" customHeight="1" thickBot="1">
      <c r="A25" s="14">
        <v>17</v>
      </c>
      <c r="B25" s="15">
        <v>463</v>
      </c>
      <c r="C25" s="122" t="s">
        <v>56</v>
      </c>
      <c r="D25" s="123" t="s">
        <v>137</v>
      </c>
      <c r="E25" s="11"/>
      <c r="F25" s="7"/>
      <c r="G25" s="208"/>
      <c r="H25" s="209"/>
      <c r="I25" s="210"/>
      <c r="J25" s="211"/>
      <c r="K25" s="211"/>
      <c r="L25" s="69" t="str">
        <f t="shared" si="0"/>
        <v> </v>
      </c>
      <c r="M25" s="219">
        <v>1</v>
      </c>
      <c r="N25" s="220">
        <v>1</v>
      </c>
      <c r="O25" s="221">
        <v>0</v>
      </c>
      <c r="P25" s="68">
        <f t="shared" si="1"/>
        <v>0</v>
      </c>
      <c r="Q25" s="219">
        <v>193</v>
      </c>
      <c r="R25" s="221">
        <v>3</v>
      </c>
      <c r="S25" s="67">
        <f t="shared" si="2"/>
        <v>1.6</v>
      </c>
    </row>
    <row r="26" spans="1:19" ht="16.5" customHeight="1" thickBot="1">
      <c r="A26" s="24"/>
      <c r="B26" s="25">
        <v>1000</v>
      </c>
      <c r="C26" s="256" t="s">
        <v>10</v>
      </c>
      <c r="D26" s="256"/>
      <c r="E26" s="17"/>
      <c r="F26" s="78">
        <f>COUNTA(F7:F25)</f>
        <v>3</v>
      </c>
      <c r="G26" s="212"/>
      <c r="H26" s="213">
        <f>SUM(H7:H25)</f>
        <v>2</v>
      </c>
      <c r="I26" s="214">
        <f>COUNTA(I7:I25)</f>
        <v>10</v>
      </c>
      <c r="J26" s="215">
        <f>SUM(J7:J25)</f>
        <v>13</v>
      </c>
      <c r="K26" s="215">
        <f>SUM(K7:K25)</f>
        <v>0</v>
      </c>
      <c r="L26" s="70">
        <f t="shared" si="0"/>
        <v>0</v>
      </c>
      <c r="M26" s="222">
        <f>COUNTA(M7:M25)</f>
        <v>9</v>
      </c>
      <c r="N26" s="223">
        <f>SUM(N7:N25)</f>
        <v>10</v>
      </c>
      <c r="O26" s="223">
        <f>SUM(O7:O25)</f>
        <v>0</v>
      </c>
      <c r="P26" s="70">
        <f>IF(N26=""," ",ROUND(O26/N26*100,1))</f>
        <v>0</v>
      </c>
      <c r="Q26" s="224">
        <f>SUM(Q7:Q25)</f>
        <v>4062</v>
      </c>
      <c r="R26" s="223">
        <f>SUM(R7:R25)</f>
        <v>65</v>
      </c>
      <c r="S26" s="47">
        <f>IF(Q26=""," ",ROUND(R26/Q26*100,1))</f>
        <v>1.6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26:D26"/>
    <mergeCell ref="H5:H6"/>
    <mergeCell ref="E5:E6"/>
    <mergeCell ref="F5:F6"/>
  </mergeCells>
  <printOptions/>
  <pageMargins left="0.5905511811023623" right="0.5511811023622047" top="0.7874015748031497" bottom="0.5905511811023623" header="0.5118110236220472" footer="0.31496062992125984"/>
  <pageSetup horizontalDpi="600" verticalDpi="600" orientation="landscape" paperSize="9" scale="90" r:id="rId1"/>
  <headerFooter alignWithMargins="0">
    <oddHeader>&amp;R（石川県）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12.25390625" style="2" customWidth="1"/>
    <col min="7" max="8" width="5.125" style="2" customWidth="1"/>
    <col min="9" max="10" width="5.875" style="2" customWidth="1"/>
    <col min="11" max="11" width="5.125" style="2" customWidth="1"/>
    <col min="12" max="13" width="5.625" style="2" customWidth="1"/>
    <col min="14" max="15" width="6.125" style="2" customWidth="1"/>
    <col min="16" max="16" width="5.625" style="2" customWidth="1"/>
    <col min="17" max="18" width="5.375" style="2" customWidth="1"/>
    <col min="19" max="20" width="5.125" style="2" customWidth="1"/>
    <col min="21" max="21" width="5.375" style="2" customWidth="1"/>
    <col min="22" max="23" width="6.00390625" style="2" customWidth="1"/>
    <col min="24" max="24" width="5.125" style="2" customWidth="1"/>
    <col min="25" max="26" width="6.125" style="2" customWidth="1"/>
    <col min="27" max="27" width="5.1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38" t="s">
        <v>23</v>
      </c>
      <c r="B2" s="4"/>
    </row>
    <row r="3" spans="1:2" ht="15" thickBot="1">
      <c r="A3" s="38"/>
      <c r="B3" s="74" t="s">
        <v>29</v>
      </c>
    </row>
    <row r="4" spans="1:27" s="72" customFormat="1" ht="19.5" customHeight="1" thickBot="1">
      <c r="A4" s="71"/>
      <c r="B4" s="145">
        <v>1</v>
      </c>
      <c r="C4" s="343">
        <v>39539</v>
      </c>
      <c r="D4" s="344"/>
      <c r="E4" s="146">
        <v>2</v>
      </c>
      <c r="F4" s="345">
        <v>39569</v>
      </c>
      <c r="G4" s="344"/>
      <c r="H4" s="346"/>
      <c r="I4" s="147">
        <v>3</v>
      </c>
      <c r="J4" s="343" t="s">
        <v>173</v>
      </c>
      <c r="K4" s="344"/>
      <c r="L4" s="344"/>
      <c r="M4" s="346"/>
      <c r="AA4" s="73"/>
    </row>
    <row r="5" spans="1:27" ht="9.75" customHeight="1" thickBot="1">
      <c r="A5"/>
      <c r="B5" s="60"/>
      <c r="C5" s="60"/>
      <c r="D5" s="60"/>
      <c r="E5" s="60"/>
      <c r="F5" s="60"/>
      <c r="G5" s="60"/>
      <c r="H5" s="60"/>
      <c r="I5" s="61"/>
      <c r="J5" s="62"/>
      <c r="K5" s="62"/>
      <c r="L5" s="60"/>
      <c r="M5" s="60"/>
      <c r="N5" s="60"/>
      <c r="O5" s="60"/>
      <c r="P5" s="60"/>
      <c r="Q5" s="60"/>
      <c r="R5" s="60"/>
      <c r="S5" s="61"/>
      <c r="T5" s="62"/>
      <c r="U5" s="62"/>
      <c r="V5" s="60"/>
      <c r="W5" s="60"/>
      <c r="X5" s="62"/>
      <c r="Y5" s="62"/>
      <c r="Z5" s="62"/>
      <c r="AA5"/>
    </row>
    <row r="6" spans="1:27" ht="13.5" customHeight="1" thickBot="1">
      <c r="A6"/>
      <c r="B6" s="60"/>
      <c r="C6" s="60"/>
      <c r="D6" s="60"/>
      <c r="E6" s="347" t="s">
        <v>162</v>
      </c>
      <c r="F6" s="348"/>
      <c r="G6" s="179">
        <v>3</v>
      </c>
      <c r="H6" s="63"/>
      <c r="I6" s="63"/>
      <c r="J6" s="63"/>
      <c r="K6" s="63"/>
      <c r="L6" s="347" t="s">
        <v>27</v>
      </c>
      <c r="M6" s="349"/>
      <c r="N6" s="349"/>
      <c r="O6" s="179">
        <v>3</v>
      </c>
      <c r="P6" s="60"/>
      <c r="Q6" s="347" t="s">
        <v>27</v>
      </c>
      <c r="R6" s="349"/>
      <c r="S6" s="349"/>
      <c r="T6" s="179">
        <v>3</v>
      </c>
      <c r="U6" s="62"/>
      <c r="V6" s="347" t="s">
        <v>27</v>
      </c>
      <c r="W6" s="349"/>
      <c r="X6" s="349"/>
      <c r="Y6" s="382">
        <v>1</v>
      </c>
      <c r="Z6" s="62"/>
      <c r="AA6"/>
    </row>
    <row r="7" spans="1:27" ht="31.5" customHeight="1">
      <c r="A7" s="299" t="s">
        <v>38</v>
      </c>
      <c r="B7" s="368" t="s">
        <v>154</v>
      </c>
      <c r="C7" s="365" t="s">
        <v>0</v>
      </c>
      <c r="D7" s="308" t="s">
        <v>24</v>
      </c>
      <c r="E7" s="352" t="s">
        <v>155</v>
      </c>
      <c r="F7" s="353"/>
      <c r="G7" s="353"/>
      <c r="H7" s="353"/>
      <c r="I7" s="353"/>
      <c r="J7" s="353"/>
      <c r="K7" s="354"/>
      <c r="L7" s="352" t="s">
        <v>6</v>
      </c>
      <c r="M7" s="353"/>
      <c r="N7" s="353"/>
      <c r="O7" s="353"/>
      <c r="P7" s="354"/>
      <c r="Q7" s="352" t="s">
        <v>3</v>
      </c>
      <c r="R7" s="353"/>
      <c r="S7" s="353"/>
      <c r="T7" s="353"/>
      <c r="U7" s="354"/>
      <c r="V7" s="376" t="s">
        <v>48</v>
      </c>
      <c r="W7" s="377"/>
      <c r="X7" s="377"/>
      <c r="Y7" s="377"/>
      <c r="Z7" s="377"/>
      <c r="AA7" s="378"/>
    </row>
    <row r="8" spans="1:27" ht="15" customHeight="1">
      <c r="A8" s="300"/>
      <c r="B8" s="369"/>
      <c r="C8" s="366"/>
      <c r="D8" s="309"/>
      <c r="E8" s="359" t="s">
        <v>156</v>
      </c>
      <c r="F8" s="363" t="s">
        <v>157</v>
      </c>
      <c r="G8" s="361" t="s">
        <v>2</v>
      </c>
      <c r="H8" s="120"/>
      <c r="I8" s="355" t="s">
        <v>1</v>
      </c>
      <c r="J8" s="120"/>
      <c r="K8" s="357" t="s">
        <v>149</v>
      </c>
      <c r="L8" s="361" t="s">
        <v>2</v>
      </c>
      <c r="M8" s="120"/>
      <c r="N8" s="355" t="s">
        <v>1</v>
      </c>
      <c r="O8" s="120"/>
      <c r="P8" s="357" t="s">
        <v>149</v>
      </c>
      <c r="Q8" s="361" t="s">
        <v>2</v>
      </c>
      <c r="R8" s="120"/>
      <c r="S8" s="355" t="s">
        <v>1</v>
      </c>
      <c r="T8" s="120"/>
      <c r="U8" s="357" t="s">
        <v>149</v>
      </c>
      <c r="V8" s="374" t="s">
        <v>17</v>
      </c>
      <c r="W8" s="120"/>
      <c r="X8" s="379" t="s">
        <v>149</v>
      </c>
      <c r="Y8" s="371" t="s">
        <v>18</v>
      </c>
      <c r="Z8" s="372"/>
      <c r="AA8" s="373"/>
    </row>
    <row r="9" spans="1:27" ht="61.5" customHeight="1">
      <c r="A9" s="301"/>
      <c r="B9" s="370"/>
      <c r="C9" s="367"/>
      <c r="D9" s="310"/>
      <c r="E9" s="360"/>
      <c r="F9" s="364"/>
      <c r="G9" s="362"/>
      <c r="H9" s="127" t="s">
        <v>158</v>
      </c>
      <c r="I9" s="356"/>
      <c r="J9" s="128" t="s">
        <v>159</v>
      </c>
      <c r="K9" s="358"/>
      <c r="L9" s="362"/>
      <c r="M9" s="127" t="s">
        <v>158</v>
      </c>
      <c r="N9" s="356"/>
      <c r="O9" s="129" t="s">
        <v>159</v>
      </c>
      <c r="P9" s="358"/>
      <c r="Q9" s="362"/>
      <c r="R9" s="127" t="s">
        <v>158</v>
      </c>
      <c r="S9" s="356"/>
      <c r="T9" s="128" t="s">
        <v>159</v>
      </c>
      <c r="U9" s="358"/>
      <c r="V9" s="375"/>
      <c r="W9" s="128" t="s">
        <v>160</v>
      </c>
      <c r="X9" s="380"/>
      <c r="Y9" s="130" t="s">
        <v>161</v>
      </c>
      <c r="Z9" s="127" t="s">
        <v>160</v>
      </c>
      <c r="AA9" s="131" t="s">
        <v>149</v>
      </c>
    </row>
    <row r="10" spans="1:27" ht="12.75" customHeight="1">
      <c r="A10" s="12">
        <v>17</v>
      </c>
      <c r="B10" s="8">
        <v>201</v>
      </c>
      <c r="C10" s="116" t="s">
        <v>56</v>
      </c>
      <c r="D10" s="117" t="s">
        <v>57</v>
      </c>
      <c r="E10" s="139">
        <v>35</v>
      </c>
      <c r="F10" s="142" t="s">
        <v>65</v>
      </c>
      <c r="G10" s="226">
        <v>85</v>
      </c>
      <c r="H10" s="226">
        <v>80</v>
      </c>
      <c r="I10" s="226">
        <v>1021</v>
      </c>
      <c r="J10" s="226">
        <v>268</v>
      </c>
      <c r="K10" s="42">
        <f>IF(G10=""," ",ROUND(J10/I10*100,1))</f>
        <v>26.2</v>
      </c>
      <c r="L10" s="246">
        <v>49</v>
      </c>
      <c r="M10" s="226">
        <v>46</v>
      </c>
      <c r="N10" s="226">
        <v>889</v>
      </c>
      <c r="O10" s="226">
        <v>279</v>
      </c>
      <c r="P10" s="42">
        <f>IF(L10=""," ",ROUND(O10/N10*100,1))</f>
        <v>31.4</v>
      </c>
      <c r="Q10" s="243">
        <v>5</v>
      </c>
      <c r="R10" s="217">
        <v>1</v>
      </c>
      <c r="S10" s="217">
        <v>54</v>
      </c>
      <c r="T10" s="217">
        <v>3</v>
      </c>
      <c r="U10" s="42">
        <f>IF(Q10=""," ",ROUND(T10/S10*100,1))</f>
        <v>5.6</v>
      </c>
      <c r="V10" s="232">
        <v>248</v>
      </c>
      <c r="W10" s="217">
        <v>17</v>
      </c>
      <c r="X10" s="55">
        <f>IF(V10=""," ",ROUND(W10/V10*100,1))</f>
        <v>6.9</v>
      </c>
      <c r="Y10" s="226">
        <v>213</v>
      </c>
      <c r="Z10" s="226">
        <v>5</v>
      </c>
      <c r="AA10" s="50">
        <f>IF(Y10=""," ",ROUND(Z10/Y10*100,1))</f>
        <v>2.3</v>
      </c>
    </row>
    <row r="11" spans="1:27" ht="12.75" customHeight="1">
      <c r="A11" s="12">
        <v>17</v>
      </c>
      <c r="B11" s="8">
        <v>202</v>
      </c>
      <c r="C11" s="116" t="s">
        <v>56</v>
      </c>
      <c r="D11" s="117" t="s">
        <v>66</v>
      </c>
      <c r="E11" s="139">
        <v>30</v>
      </c>
      <c r="F11" s="142" t="s">
        <v>76</v>
      </c>
      <c r="G11" s="226">
        <v>63</v>
      </c>
      <c r="H11" s="226">
        <v>57</v>
      </c>
      <c r="I11" s="226">
        <v>1312</v>
      </c>
      <c r="J11" s="226">
        <v>373</v>
      </c>
      <c r="K11" s="42">
        <f aca="true" t="shared" si="0" ref="K11:K28">IF(G11=""," ",ROUND(J11/I11*100,1))</f>
        <v>28.4</v>
      </c>
      <c r="L11" s="246">
        <v>36</v>
      </c>
      <c r="M11" s="226">
        <v>32</v>
      </c>
      <c r="N11" s="226">
        <v>910</v>
      </c>
      <c r="O11" s="226">
        <v>223</v>
      </c>
      <c r="P11" s="42">
        <f>IF(L11=""," ",ROUND(O11/N11*100,1))</f>
        <v>24.5</v>
      </c>
      <c r="Q11" s="243">
        <v>5</v>
      </c>
      <c r="R11" s="217">
        <v>2</v>
      </c>
      <c r="S11" s="217">
        <v>51</v>
      </c>
      <c r="T11" s="217">
        <v>2</v>
      </c>
      <c r="U11" s="42">
        <f>IF(Q11=""," ",ROUND(T11/S11*100,1))</f>
        <v>3.9</v>
      </c>
      <c r="V11" s="232">
        <v>80</v>
      </c>
      <c r="W11" s="217">
        <v>6</v>
      </c>
      <c r="X11" s="55">
        <f>IF(V11=""," ",ROUND(W11/V11*100,1))</f>
        <v>7.5</v>
      </c>
      <c r="Y11" s="226">
        <v>80</v>
      </c>
      <c r="Z11" s="226">
        <v>6</v>
      </c>
      <c r="AA11" s="50">
        <f>IF(Y11=""," ",ROUND(Z11/Y11*100,1))</f>
        <v>7.5</v>
      </c>
    </row>
    <row r="12" spans="1:27" ht="12.75" customHeight="1">
      <c r="A12" s="12">
        <v>17</v>
      </c>
      <c r="B12" s="8">
        <v>203</v>
      </c>
      <c r="C12" s="116" t="s">
        <v>56</v>
      </c>
      <c r="D12" s="117" t="s">
        <v>77</v>
      </c>
      <c r="E12" s="139">
        <v>40</v>
      </c>
      <c r="F12" s="142" t="s">
        <v>76</v>
      </c>
      <c r="G12" s="226">
        <v>71</v>
      </c>
      <c r="H12" s="226">
        <v>64</v>
      </c>
      <c r="I12" s="226">
        <v>945</v>
      </c>
      <c r="J12" s="226">
        <v>302</v>
      </c>
      <c r="K12" s="42">
        <f t="shared" si="0"/>
        <v>32</v>
      </c>
      <c r="L12" s="246">
        <v>37</v>
      </c>
      <c r="M12" s="226">
        <v>35</v>
      </c>
      <c r="N12" s="226">
        <v>498</v>
      </c>
      <c r="O12" s="226">
        <v>147</v>
      </c>
      <c r="P12" s="42">
        <f aca="true" t="shared" si="1" ref="P12:P27">IF(L12=""," ",ROUND(O12/N12*100,1))</f>
        <v>29.5</v>
      </c>
      <c r="Q12" s="243">
        <v>6</v>
      </c>
      <c r="R12" s="217">
        <v>5</v>
      </c>
      <c r="S12" s="217">
        <v>44</v>
      </c>
      <c r="T12" s="217">
        <v>8</v>
      </c>
      <c r="U12" s="42">
        <f aca="true" t="shared" si="2" ref="U12:U28">IF(Q12=""," ",ROUND(T12/S12*100,1))</f>
        <v>18.2</v>
      </c>
      <c r="V12" s="232">
        <v>328</v>
      </c>
      <c r="W12" s="217">
        <v>71</v>
      </c>
      <c r="X12" s="55">
        <f aca="true" t="shared" si="3" ref="X12:X27">IF(V12=""," ",ROUND(W12/V12*100,1))</f>
        <v>21.6</v>
      </c>
      <c r="Y12" s="226">
        <v>244</v>
      </c>
      <c r="Z12" s="226">
        <v>31</v>
      </c>
      <c r="AA12" s="50">
        <f aca="true" t="shared" si="4" ref="AA12:AA21">IF(Y12=""," ",ROUND(Z12/Y12*100,1))</f>
        <v>12.7</v>
      </c>
    </row>
    <row r="13" spans="1:27" ht="12.75" customHeight="1">
      <c r="A13" s="12">
        <v>17</v>
      </c>
      <c r="B13" s="8">
        <v>204</v>
      </c>
      <c r="C13" s="116" t="s">
        <v>56</v>
      </c>
      <c r="D13" s="117" t="s">
        <v>81</v>
      </c>
      <c r="E13" s="139">
        <v>40</v>
      </c>
      <c r="F13" s="142" t="s">
        <v>89</v>
      </c>
      <c r="G13" s="226">
        <v>45</v>
      </c>
      <c r="H13" s="226">
        <v>28</v>
      </c>
      <c r="I13" s="226">
        <v>451</v>
      </c>
      <c r="J13" s="226">
        <v>78</v>
      </c>
      <c r="K13" s="42">
        <f t="shared" si="0"/>
        <v>17.3</v>
      </c>
      <c r="L13" s="246">
        <v>27</v>
      </c>
      <c r="M13" s="226">
        <v>21</v>
      </c>
      <c r="N13" s="226">
        <v>303</v>
      </c>
      <c r="O13" s="226">
        <v>62</v>
      </c>
      <c r="P13" s="42">
        <f t="shared" si="1"/>
        <v>20.5</v>
      </c>
      <c r="Q13" s="243">
        <v>6</v>
      </c>
      <c r="R13" s="217">
        <v>1</v>
      </c>
      <c r="S13" s="217">
        <v>42</v>
      </c>
      <c r="T13" s="217">
        <v>1</v>
      </c>
      <c r="U13" s="42">
        <f t="shared" si="2"/>
        <v>2.4</v>
      </c>
      <c r="V13" s="232">
        <v>80</v>
      </c>
      <c r="W13" s="217">
        <v>13</v>
      </c>
      <c r="X13" s="55">
        <f t="shared" si="3"/>
        <v>16.3</v>
      </c>
      <c r="Y13" s="226">
        <v>57</v>
      </c>
      <c r="Z13" s="226">
        <v>3</v>
      </c>
      <c r="AA13" s="50">
        <f t="shared" si="4"/>
        <v>5.3</v>
      </c>
    </row>
    <row r="14" spans="1:27" ht="12.75" customHeight="1">
      <c r="A14" s="12">
        <v>17</v>
      </c>
      <c r="B14" s="8">
        <v>205</v>
      </c>
      <c r="C14" s="116" t="s">
        <v>56</v>
      </c>
      <c r="D14" s="117" t="s">
        <v>90</v>
      </c>
      <c r="E14" s="139">
        <v>25</v>
      </c>
      <c r="F14" s="142" t="s">
        <v>93</v>
      </c>
      <c r="G14" s="226">
        <v>23</v>
      </c>
      <c r="H14" s="226">
        <v>18</v>
      </c>
      <c r="I14" s="226">
        <v>247</v>
      </c>
      <c r="J14" s="226">
        <v>37</v>
      </c>
      <c r="K14" s="42">
        <f t="shared" si="0"/>
        <v>15</v>
      </c>
      <c r="L14" s="246">
        <v>17</v>
      </c>
      <c r="M14" s="226">
        <v>15</v>
      </c>
      <c r="N14" s="226">
        <v>213</v>
      </c>
      <c r="O14" s="226">
        <v>34</v>
      </c>
      <c r="P14" s="42">
        <f t="shared" si="1"/>
        <v>16</v>
      </c>
      <c r="Q14" s="243">
        <v>6</v>
      </c>
      <c r="R14" s="217">
        <v>3</v>
      </c>
      <c r="S14" s="217">
        <v>34</v>
      </c>
      <c r="T14" s="217">
        <v>3</v>
      </c>
      <c r="U14" s="42">
        <f t="shared" si="2"/>
        <v>8.8</v>
      </c>
      <c r="V14" s="232">
        <v>22</v>
      </c>
      <c r="W14" s="217">
        <v>1</v>
      </c>
      <c r="X14" s="55">
        <f t="shared" si="3"/>
        <v>4.5</v>
      </c>
      <c r="Y14" s="226">
        <v>19</v>
      </c>
      <c r="Z14" s="226">
        <v>0</v>
      </c>
      <c r="AA14" s="50">
        <f t="shared" si="4"/>
        <v>0</v>
      </c>
    </row>
    <row r="15" spans="1:27" ht="12.75" customHeight="1">
      <c r="A15" s="12">
        <v>17</v>
      </c>
      <c r="B15" s="8">
        <v>206</v>
      </c>
      <c r="C15" s="116" t="s">
        <v>56</v>
      </c>
      <c r="D15" s="117" t="s">
        <v>94</v>
      </c>
      <c r="E15" s="139">
        <v>40</v>
      </c>
      <c r="F15" s="142" t="s">
        <v>76</v>
      </c>
      <c r="G15" s="226">
        <v>31</v>
      </c>
      <c r="H15" s="226">
        <v>28</v>
      </c>
      <c r="I15" s="226">
        <v>367</v>
      </c>
      <c r="J15" s="226">
        <v>127</v>
      </c>
      <c r="K15" s="42">
        <f t="shared" si="0"/>
        <v>34.6</v>
      </c>
      <c r="L15" s="246">
        <v>31</v>
      </c>
      <c r="M15" s="226">
        <v>28</v>
      </c>
      <c r="N15" s="226">
        <v>367</v>
      </c>
      <c r="O15" s="226">
        <v>127</v>
      </c>
      <c r="P15" s="42">
        <f t="shared" si="1"/>
        <v>34.6</v>
      </c>
      <c r="Q15" s="243">
        <v>6</v>
      </c>
      <c r="R15" s="217">
        <v>4</v>
      </c>
      <c r="S15" s="217">
        <v>42</v>
      </c>
      <c r="T15" s="217">
        <v>7</v>
      </c>
      <c r="U15" s="42">
        <f t="shared" si="2"/>
        <v>16.7</v>
      </c>
      <c r="V15" s="232">
        <v>103</v>
      </c>
      <c r="W15" s="217">
        <v>16</v>
      </c>
      <c r="X15" s="55">
        <f t="shared" si="3"/>
        <v>15.5</v>
      </c>
      <c r="Y15" s="226">
        <v>66</v>
      </c>
      <c r="Z15" s="226">
        <v>2</v>
      </c>
      <c r="AA15" s="50">
        <f t="shared" si="4"/>
        <v>3</v>
      </c>
    </row>
    <row r="16" spans="1:27" ht="12.75" customHeight="1">
      <c r="A16" s="12">
        <v>17</v>
      </c>
      <c r="B16" s="8">
        <v>207</v>
      </c>
      <c r="C16" s="116" t="s">
        <v>56</v>
      </c>
      <c r="D16" s="117" t="s">
        <v>99</v>
      </c>
      <c r="E16" s="139">
        <v>35</v>
      </c>
      <c r="F16" s="142" t="s">
        <v>76</v>
      </c>
      <c r="G16" s="226">
        <v>36</v>
      </c>
      <c r="H16" s="226">
        <v>28</v>
      </c>
      <c r="I16" s="226">
        <v>584</v>
      </c>
      <c r="J16" s="226">
        <v>178</v>
      </c>
      <c r="K16" s="42">
        <f t="shared" si="0"/>
        <v>30.5</v>
      </c>
      <c r="L16" s="246">
        <v>20</v>
      </c>
      <c r="M16" s="226">
        <v>15</v>
      </c>
      <c r="N16" s="226">
        <v>358</v>
      </c>
      <c r="O16" s="226">
        <v>91</v>
      </c>
      <c r="P16" s="42">
        <f t="shared" si="1"/>
        <v>25.4</v>
      </c>
      <c r="Q16" s="243">
        <v>5</v>
      </c>
      <c r="R16" s="217">
        <v>2</v>
      </c>
      <c r="S16" s="217">
        <v>35</v>
      </c>
      <c r="T16" s="217">
        <v>3</v>
      </c>
      <c r="U16" s="42">
        <f t="shared" si="2"/>
        <v>8.6</v>
      </c>
      <c r="V16" s="232">
        <v>16</v>
      </c>
      <c r="W16" s="217">
        <v>0</v>
      </c>
      <c r="X16" s="55">
        <f t="shared" si="3"/>
        <v>0</v>
      </c>
      <c r="Y16" s="226">
        <v>15</v>
      </c>
      <c r="Z16" s="226">
        <v>0</v>
      </c>
      <c r="AA16" s="50">
        <f t="shared" si="4"/>
        <v>0</v>
      </c>
    </row>
    <row r="17" spans="1:27" ht="12.75" customHeight="1">
      <c r="A17" s="12">
        <v>17</v>
      </c>
      <c r="B17" s="8">
        <v>209</v>
      </c>
      <c r="C17" s="116" t="s">
        <v>56</v>
      </c>
      <c r="D17" s="117" t="s">
        <v>103</v>
      </c>
      <c r="E17" s="139"/>
      <c r="F17" s="142"/>
      <c r="G17" s="226"/>
      <c r="H17" s="226"/>
      <c r="I17" s="226"/>
      <c r="J17" s="226"/>
      <c r="K17" s="42" t="str">
        <f t="shared" si="0"/>
        <v> </v>
      </c>
      <c r="L17" s="246">
        <v>29</v>
      </c>
      <c r="M17" s="226">
        <v>18</v>
      </c>
      <c r="N17" s="226">
        <v>279</v>
      </c>
      <c r="O17" s="226">
        <v>54</v>
      </c>
      <c r="P17" s="42">
        <f t="shared" si="1"/>
        <v>19.4</v>
      </c>
      <c r="Q17" s="243">
        <v>6</v>
      </c>
      <c r="R17" s="217">
        <v>3</v>
      </c>
      <c r="S17" s="217">
        <v>39</v>
      </c>
      <c r="T17" s="217">
        <v>3</v>
      </c>
      <c r="U17" s="42">
        <f t="shared" si="2"/>
        <v>7.7</v>
      </c>
      <c r="V17" s="232">
        <v>43</v>
      </c>
      <c r="W17" s="217">
        <v>0</v>
      </c>
      <c r="X17" s="55">
        <f t="shared" si="3"/>
        <v>0</v>
      </c>
      <c r="Y17" s="226">
        <v>38</v>
      </c>
      <c r="Z17" s="226">
        <v>0</v>
      </c>
      <c r="AA17" s="50">
        <f t="shared" si="4"/>
        <v>0</v>
      </c>
    </row>
    <row r="18" spans="1:27" ht="12.75" customHeight="1">
      <c r="A18" s="12">
        <v>17</v>
      </c>
      <c r="B18" s="8">
        <v>210</v>
      </c>
      <c r="C18" s="116" t="s">
        <v>56</v>
      </c>
      <c r="D18" s="117" t="s">
        <v>106</v>
      </c>
      <c r="E18" s="139">
        <v>40</v>
      </c>
      <c r="F18" s="142" t="s">
        <v>109</v>
      </c>
      <c r="G18" s="226">
        <v>97</v>
      </c>
      <c r="H18" s="226">
        <v>76</v>
      </c>
      <c r="I18" s="226">
        <v>1662</v>
      </c>
      <c r="J18" s="226">
        <v>420</v>
      </c>
      <c r="K18" s="42">
        <f t="shared" si="0"/>
        <v>25.3</v>
      </c>
      <c r="L18" s="246">
        <v>37</v>
      </c>
      <c r="M18" s="226">
        <v>33</v>
      </c>
      <c r="N18" s="226">
        <v>796</v>
      </c>
      <c r="O18" s="226">
        <v>209</v>
      </c>
      <c r="P18" s="42">
        <f t="shared" si="1"/>
        <v>26.3</v>
      </c>
      <c r="Q18" s="243">
        <v>6</v>
      </c>
      <c r="R18" s="217">
        <v>4</v>
      </c>
      <c r="S18" s="217">
        <v>43</v>
      </c>
      <c r="T18" s="217">
        <v>5</v>
      </c>
      <c r="U18" s="42">
        <f t="shared" si="2"/>
        <v>11.6</v>
      </c>
      <c r="V18" s="232">
        <v>142</v>
      </c>
      <c r="W18" s="217">
        <v>17</v>
      </c>
      <c r="X18" s="55">
        <f t="shared" si="3"/>
        <v>12</v>
      </c>
      <c r="Y18" s="226">
        <v>126</v>
      </c>
      <c r="Z18" s="226">
        <v>7</v>
      </c>
      <c r="AA18" s="50">
        <f t="shared" si="4"/>
        <v>5.6</v>
      </c>
    </row>
    <row r="19" spans="1:27" ht="12.75" customHeight="1">
      <c r="A19" s="12">
        <v>17</v>
      </c>
      <c r="B19" s="8">
        <v>211</v>
      </c>
      <c r="C19" s="116" t="s">
        <v>56</v>
      </c>
      <c r="D19" s="117" t="s">
        <v>110</v>
      </c>
      <c r="E19" s="139"/>
      <c r="F19" s="142"/>
      <c r="G19" s="226"/>
      <c r="H19" s="226"/>
      <c r="I19" s="226"/>
      <c r="J19" s="226"/>
      <c r="K19" s="42" t="str">
        <f t="shared" si="0"/>
        <v> </v>
      </c>
      <c r="L19" s="246">
        <v>20</v>
      </c>
      <c r="M19" s="226">
        <v>16</v>
      </c>
      <c r="N19" s="226">
        <v>232</v>
      </c>
      <c r="O19" s="226">
        <v>58</v>
      </c>
      <c r="P19" s="42">
        <f t="shared" si="1"/>
        <v>25</v>
      </c>
      <c r="Q19" s="243">
        <v>6</v>
      </c>
      <c r="R19" s="217">
        <v>3</v>
      </c>
      <c r="S19" s="217">
        <v>43</v>
      </c>
      <c r="T19" s="217">
        <v>4</v>
      </c>
      <c r="U19" s="42">
        <f t="shared" si="2"/>
        <v>9.3</v>
      </c>
      <c r="V19" s="232">
        <v>60</v>
      </c>
      <c r="W19" s="217">
        <v>0</v>
      </c>
      <c r="X19" s="55">
        <f t="shared" si="3"/>
        <v>0</v>
      </c>
      <c r="Y19" s="226">
        <v>57</v>
      </c>
      <c r="Z19" s="226">
        <v>0</v>
      </c>
      <c r="AA19" s="50">
        <f t="shared" si="4"/>
        <v>0</v>
      </c>
    </row>
    <row r="20" spans="1:27" ht="12.75" customHeight="1">
      <c r="A20" s="12">
        <v>17</v>
      </c>
      <c r="B20" s="8">
        <v>324</v>
      </c>
      <c r="C20" s="116" t="s">
        <v>56</v>
      </c>
      <c r="D20" s="117" t="s">
        <v>111</v>
      </c>
      <c r="E20" s="139"/>
      <c r="F20" s="142"/>
      <c r="G20" s="226"/>
      <c r="H20" s="226"/>
      <c r="I20" s="226"/>
      <c r="J20" s="226"/>
      <c r="K20" s="42" t="str">
        <f t="shared" si="0"/>
        <v> </v>
      </c>
      <c r="L20" s="246">
        <v>12</v>
      </c>
      <c r="M20" s="226">
        <v>3</v>
      </c>
      <c r="N20" s="226">
        <v>83</v>
      </c>
      <c r="O20" s="226">
        <v>3</v>
      </c>
      <c r="P20" s="42">
        <f t="shared" si="1"/>
        <v>3.6</v>
      </c>
      <c r="Q20" s="243">
        <v>5</v>
      </c>
      <c r="R20" s="217">
        <v>0</v>
      </c>
      <c r="S20" s="217">
        <v>28</v>
      </c>
      <c r="T20" s="217">
        <v>0</v>
      </c>
      <c r="U20" s="42">
        <f t="shared" si="2"/>
        <v>0</v>
      </c>
      <c r="V20" s="232">
        <v>10</v>
      </c>
      <c r="W20" s="217">
        <v>0</v>
      </c>
      <c r="X20" s="55">
        <f t="shared" si="3"/>
        <v>0</v>
      </c>
      <c r="Y20" s="226">
        <v>10</v>
      </c>
      <c r="Z20" s="226">
        <v>0</v>
      </c>
      <c r="AA20" s="50">
        <f t="shared" si="4"/>
        <v>0</v>
      </c>
    </row>
    <row r="21" spans="1:27" ht="12.75" customHeight="1">
      <c r="A21" s="12">
        <v>17</v>
      </c>
      <c r="B21" s="8">
        <v>344</v>
      </c>
      <c r="C21" s="116" t="s">
        <v>56</v>
      </c>
      <c r="D21" s="117" t="s">
        <v>117</v>
      </c>
      <c r="E21" s="139">
        <v>30</v>
      </c>
      <c r="F21" s="142" t="s">
        <v>76</v>
      </c>
      <c r="G21" s="226">
        <v>34</v>
      </c>
      <c r="H21" s="226">
        <v>29</v>
      </c>
      <c r="I21" s="226">
        <v>441</v>
      </c>
      <c r="J21" s="226">
        <v>133</v>
      </c>
      <c r="K21" s="42">
        <f t="shared" si="0"/>
        <v>30.2</v>
      </c>
      <c r="L21" s="246">
        <v>33</v>
      </c>
      <c r="M21" s="226">
        <v>28</v>
      </c>
      <c r="N21" s="226">
        <v>386</v>
      </c>
      <c r="O21" s="226">
        <v>104</v>
      </c>
      <c r="P21" s="42">
        <f t="shared" si="1"/>
        <v>26.9</v>
      </c>
      <c r="Q21" s="243">
        <v>6</v>
      </c>
      <c r="R21" s="217">
        <v>2</v>
      </c>
      <c r="S21" s="217">
        <v>33</v>
      </c>
      <c r="T21" s="217">
        <v>4</v>
      </c>
      <c r="U21" s="42">
        <f t="shared" si="2"/>
        <v>12.1</v>
      </c>
      <c r="V21" s="232">
        <v>44</v>
      </c>
      <c r="W21" s="217">
        <v>11</v>
      </c>
      <c r="X21" s="55">
        <f>IF(V21=""," ",ROUND(W21/V21*100,1))</f>
        <v>25</v>
      </c>
      <c r="Y21" s="226">
        <v>33</v>
      </c>
      <c r="Z21" s="226">
        <v>10</v>
      </c>
      <c r="AA21" s="50">
        <f t="shared" si="4"/>
        <v>30.3</v>
      </c>
    </row>
    <row r="22" spans="1:27" ht="14.25" customHeight="1">
      <c r="A22" s="12">
        <v>17</v>
      </c>
      <c r="B22" s="8">
        <v>361</v>
      </c>
      <c r="C22" s="116" t="s">
        <v>56</v>
      </c>
      <c r="D22" s="117" t="s">
        <v>122</v>
      </c>
      <c r="E22" s="139">
        <v>30</v>
      </c>
      <c r="F22" s="142" t="s">
        <v>124</v>
      </c>
      <c r="G22" s="226">
        <v>20</v>
      </c>
      <c r="H22" s="226">
        <v>16</v>
      </c>
      <c r="I22" s="226">
        <v>368</v>
      </c>
      <c r="J22" s="226">
        <v>51</v>
      </c>
      <c r="K22" s="42">
        <f t="shared" si="0"/>
        <v>13.9</v>
      </c>
      <c r="L22" s="246">
        <v>20</v>
      </c>
      <c r="M22" s="226">
        <v>16</v>
      </c>
      <c r="N22" s="226">
        <v>368</v>
      </c>
      <c r="O22" s="226">
        <v>51</v>
      </c>
      <c r="P22" s="42">
        <f t="shared" si="1"/>
        <v>13.9</v>
      </c>
      <c r="Q22" s="243">
        <v>5</v>
      </c>
      <c r="R22" s="217">
        <v>1</v>
      </c>
      <c r="S22" s="217">
        <v>35</v>
      </c>
      <c r="T22" s="217">
        <v>1</v>
      </c>
      <c r="U22" s="42">
        <f t="shared" si="2"/>
        <v>2.9</v>
      </c>
      <c r="V22" s="232">
        <v>38</v>
      </c>
      <c r="W22" s="217">
        <v>1</v>
      </c>
      <c r="X22" s="55">
        <f t="shared" si="3"/>
        <v>2.6</v>
      </c>
      <c r="Y22" s="226">
        <v>31</v>
      </c>
      <c r="Z22" s="226">
        <v>1</v>
      </c>
      <c r="AA22" s="50">
        <f aca="true" t="shared" si="5" ref="AA22:AA28">IF(Y22=0," ",ROUND(Z22/Y22*100,1))</f>
        <v>3.2</v>
      </c>
    </row>
    <row r="23" spans="1:27" ht="12.75" customHeight="1">
      <c r="A23" s="12">
        <v>17</v>
      </c>
      <c r="B23" s="8">
        <v>365</v>
      </c>
      <c r="C23" s="116" t="s">
        <v>56</v>
      </c>
      <c r="D23" s="117" t="s">
        <v>125</v>
      </c>
      <c r="E23" s="139">
        <v>40</v>
      </c>
      <c r="F23" s="142" t="s">
        <v>109</v>
      </c>
      <c r="G23" s="226">
        <v>38</v>
      </c>
      <c r="H23" s="226">
        <v>35</v>
      </c>
      <c r="I23" s="226">
        <v>428</v>
      </c>
      <c r="J23" s="226">
        <v>116</v>
      </c>
      <c r="K23" s="42">
        <f t="shared" si="0"/>
        <v>27.1</v>
      </c>
      <c r="L23" s="246">
        <v>26</v>
      </c>
      <c r="M23" s="226">
        <v>23</v>
      </c>
      <c r="N23" s="226">
        <v>293</v>
      </c>
      <c r="O23" s="226">
        <v>81</v>
      </c>
      <c r="P23" s="42">
        <f t="shared" si="1"/>
        <v>27.6</v>
      </c>
      <c r="Q23" s="243">
        <v>5</v>
      </c>
      <c r="R23" s="217">
        <v>2</v>
      </c>
      <c r="S23" s="217">
        <v>29</v>
      </c>
      <c r="T23" s="217">
        <v>4</v>
      </c>
      <c r="U23" s="42">
        <f t="shared" si="2"/>
        <v>13.8</v>
      </c>
      <c r="V23" s="232">
        <v>23</v>
      </c>
      <c r="W23" s="217">
        <v>2</v>
      </c>
      <c r="X23" s="55">
        <f t="shared" si="3"/>
        <v>8.7</v>
      </c>
      <c r="Y23" s="226">
        <v>21</v>
      </c>
      <c r="Z23" s="226">
        <v>2</v>
      </c>
      <c r="AA23" s="50">
        <f t="shared" si="5"/>
        <v>9.5</v>
      </c>
    </row>
    <row r="24" spans="1:27" ht="12.75" customHeight="1">
      <c r="A24" s="12">
        <v>17</v>
      </c>
      <c r="B24" s="8">
        <v>384</v>
      </c>
      <c r="C24" s="116" t="s">
        <v>56</v>
      </c>
      <c r="D24" s="117" t="s">
        <v>128</v>
      </c>
      <c r="E24" s="139">
        <v>30</v>
      </c>
      <c r="F24" s="142" t="s">
        <v>131</v>
      </c>
      <c r="G24" s="226">
        <v>12</v>
      </c>
      <c r="H24" s="226">
        <v>7</v>
      </c>
      <c r="I24" s="226">
        <v>179</v>
      </c>
      <c r="J24" s="226">
        <v>34</v>
      </c>
      <c r="K24" s="42">
        <f t="shared" si="0"/>
        <v>19</v>
      </c>
      <c r="L24" s="246">
        <v>12</v>
      </c>
      <c r="M24" s="226">
        <v>7</v>
      </c>
      <c r="N24" s="226">
        <v>179</v>
      </c>
      <c r="O24" s="226">
        <v>34</v>
      </c>
      <c r="P24" s="42">
        <f t="shared" si="1"/>
        <v>19</v>
      </c>
      <c r="Q24" s="243">
        <v>5</v>
      </c>
      <c r="R24" s="217">
        <v>1</v>
      </c>
      <c r="S24" s="217">
        <v>40</v>
      </c>
      <c r="T24" s="217">
        <v>1</v>
      </c>
      <c r="U24" s="42">
        <f t="shared" si="2"/>
        <v>2.5</v>
      </c>
      <c r="V24" s="232">
        <v>48</v>
      </c>
      <c r="W24" s="217">
        <v>1</v>
      </c>
      <c r="X24" s="55">
        <f t="shared" si="3"/>
        <v>2.1</v>
      </c>
      <c r="Y24" s="226">
        <v>44</v>
      </c>
      <c r="Z24" s="226">
        <v>0</v>
      </c>
      <c r="AA24" s="50">
        <f t="shared" si="5"/>
        <v>0</v>
      </c>
    </row>
    <row r="25" spans="1:27" s="1" customFormat="1" ht="12">
      <c r="A25" s="105">
        <v>17</v>
      </c>
      <c r="B25" s="112">
        <v>386</v>
      </c>
      <c r="C25" s="114" t="s">
        <v>56</v>
      </c>
      <c r="D25" s="115" t="s">
        <v>132</v>
      </c>
      <c r="E25" s="140">
        <v>35</v>
      </c>
      <c r="F25" s="143" t="s">
        <v>76</v>
      </c>
      <c r="G25" s="226">
        <v>13</v>
      </c>
      <c r="H25" s="226">
        <v>10</v>
      </c>
      <c r="I25" s="226">
        <v>148</v>
      </c>
      <c r="J25" s="226">
        <v>37</v>
      </c>
      <c r="K25" s="228">
        <f t="shared" si="0"/>
        <v>25</v>
      </c>
      <c r="L25" s="246">
        <v>13</v>
      </c>
      <c r="M25" s="226">
        <v>10</v>
      </c>
      <c r="N25" s="226">
        <v>148</v>
      </c>
      <c r="O25" s="226">
        <v>37</v>
      </c>
      <c r="P25" s="228">
        <f t="shared" si="1"/>
        <v>25</v>
      </c>
      <c r="Q25" s="246">
        <v>5</v>
      </c>
      <c r="R25" s="226">
        <v>1</v>
      </c>
      <c r="S25" s="226">
        <v>39</v>
      </c>
      <c r="T25" s="226">
        <v>1</v>
      </c>
      <c r="U25" s="228">
        <f t="shared" si="2"/>
        <v>2.6</v>
      </c>
      <c r="V25" s="206">
        <v>20</v>
      </c>
      <c r="W25" s="226">
        <v>1</v>
      </c>
      <c r="X25" s="254">
        <f t="shared" si="3"/>
        <v>5</v>
      </c>
      <c r="Y25" s="226">
        <v>18</v>
      </c>
      <c r="Z25" s="226">
        <v>0</v>
      </c>
      <c r="AA25" s="255">
        <f t="shared" si="5"/>
        <v>0</v>
      </c>
    </row>
    <row r="26" spans="1:27" ht="12.75" customHeight="1">
      <c r="A26" s="12">
        <v>17</v>
      </c>
      <c r="B26" s="8">
        <v>407</v>
      </c>
      <c r="C26" s="116" t="s">
        <v>56</v>
      </c>
      <c r="D26" s="117" t="s">
        <v>135</v>
      </c>
      <c r="E26" s="139"/>
      <c r="F26" s="142"/>
      <c r="G26" s="226"/>
      <c r="H26" s="226"/>
      <c r="I26" s="226"/>
      <c r="J26" s="226"/>
      <c r="K26" s="42" t="str">
        <f t="shared" si="0"/>
        <v> </v>
      </c>
      <c r="L26" s="246">
        <v>15</v>
      </c>
      <c r="M26" s="226">
        <v>14</v>
      </c>
      <c r="N26" s="226">
        <v>134</v>
      </c>
      <c r="O26" s="226">
        <v>36</v>
      </c>
      <c r="P26" s="42">
        <f t="shared" si="1"/>
        <v>26.9</v>
      </c>
      <c r="Q26" s="243">
        <v>5</v>
      </c>
      <c r="R26" s="217">
        <v>1</v>
      </c>
      <c r="S26" s="217">
        <v>39</v>
      </c>
      <c r="T26" s="217">
        <v>1</v>
      </c>
      <c r="U26" s="42">
        <f t="shared" si="2"/>
        <v>2.6</v>
      </c>
      <c r="V26" s="232">
        <v>24</v>
      </c>
      <c r="W26" s="217">
        <v>1</v>
      </c>
      <c r="X26" s="55">
        <f t="shared" si="3"/>
        <v>4.2</v>
      </c>
      <c r="Y26" s="226">
        <v>21</v>
      </c>
      <c r="Z26" s="226">
        <v>1</v>
      </c>
      <c r="AA26" s="50">
        <f t="shared" si="5"/>
        <v>4.8</v>
      </c>
    </row>
    <row r="27" spans="1:27" ht="12.75" customHeight="1">
      <c r="A27" s="12">
        <v>17</v>
      </c>
      <c r="B27" s="8">
        <v>461</v>
      </c>
      <c r="C27" s="116" t="s">
        <v>56</v>
      </c>
      <c r="D27" s="117" t="s">
        <v>136</v>
      </c>
      <c r="E27" s="139"/>
      <c r="F27" s="142"/>
      <c r="G27" s="226"/>
      <c r="H27" s="226"/>
      <c r="I27" s="226"/>
      <c r="J27" s="226"/>
      <c r="K27" s="42" t="str">
        <f t="shared" si="0"/>
        <v> </v>
      </c>
      <c r="L27" s="246">
        <v>19</v>
      </c>
      <c r="M27" s="226">
        <v>8</v>
      </c>
      <c r="N27" s="226">
        <v>154</v>
      </c>
      <c r="O27" s="226">
        <v>13</v>
      </c>
      <c r="P27" s="42">
        <f t="shared" si="1"/>
        <v>8.4</v>
      </c>
      <c r="Q27" s="243">
        <v>6</v>
      </c>
      <c r="R27" s="217">
        <v>1</v>
      </c>
      <c r="S27" s="217">
        <v>33</v>
      </c>
      <c r="T27" s="217">
        <v>1</v>
      </c>
      <c r="U27" s="42">
        <f t="shared" si="2"/>
        <v>3</v>
      </c>
      <c r="V27" s="232">
        <v>21</v>
      </c>
      <c r="W27" s="217">
        <v>1</v>
      </c>
      <c r="X27" s="55">
        <f t="shared" si="3"/>
        <v>4.8</v>
      </c>
      <c r="Y27" s="226">
        <v>18</v>
      </c>
      <c r="Z27" s="226">
        <v>0</v>
      </c>
      <c r="AA27" s="50">
        <f t="shared" si="5"/>
        <v>0</v>
      </c>
    </row>
    <row r="28" spans="1:27" ht="12.75" customHeight="1" thickBot="1">
      <c r="A28" s="14">
        <v>17</v>
      </c>
      <c r="B28" s="9">
        <v>463</v>
      </c>
      <c r="C28" s="124" t="s">
        <v>56</v>
      </c>
      <c r="D28" s="132" t="s">
        <v>137</v>
      </c>
      <c r="E28" s="141">
        <v>30</v>
      </c>
      <c r="F28" s="144" t="s">
        <v>89</v>
      </c>
      <c r="G28" s="248">
        <v>16</v>
      </c>
      <c r="H28" s="226">
        <v>11</v>
      </c>
      <c r="I28" s="248">
        <v>260</v>
      </c>
      <c r="J28" s="226">
        <v>44</v>
      </c>
      <c r="K28" s="42">
        <f t="shared" si="0"/>
        <v>16.9</v>
      </c>
      <c r="L28" s="247">
        <v>15</v>
      </c>
      <c r="M28" s="226">
        <v>10</v>
      </c>
      <c r="N28" s="248">
        <v>253</v>
      </c>
      <c r="O28" s="226">
        <v>40</v>
      </c>
      <c r="P28" s="42">
        <f>IF(L28=""," ",ROUND(O28/N28*100,1))</f>
        <v>15.8</v>
      </c>
      <c r="Q28" s="244">
        <v>6</v>
      </c>
      <c r="R28" s="217">
        <v>2</v>
      </c>
      <c r="S28" s="220">
        <v>39</v>
      </c>
      <c r="T28" s="217">
        <v>3</v>
      </c>
      <c r="U28" s="42">
        <f t="shared" si="2"/>
        <v>7.7</v>
      </c>
      <c r="V28" s="233">
        <v>38</v>
      </c>
      <c r="W28" s="217">
        <v>1</v>
      </c>
      <c r="X28" s="55">
        <f>IF(V28=0," ",ROUND(W28/V28*100,1))</f>
        <v>2.6</v>
      </c>
      <c r="Y28" s="226">
        <v>28</v>
      </c>
      <c r="Z28" s="226">
        <v>0</v>
      </c>
      <c r="AA28" s="50">
        <f t="shared" si="5"/>
        <v>0</v>
      </c>
    </row>
    <row r="29" spans="1:27" ht="12.75" customHeight="1" thickBot="1">
      <c r="A29" s="20"/>
      <c r="B29" s="27">
        <v>900</v>
      </c>
      <c r="C29" s="133"/>
      <c r="D29" s="134" t="s">
        <v>20</v>
      </c>
      <c r="E29" s="17"/>
      <c r="F29" s="18"/>
      <c r="G29" s="212"/>
      <c r="H29" s="212"/>
      <c r="I29" s="212"/>
      <c r="J29" s="212"/>
      <c r="K29" s="43"/>
      <c r="L29" s="249">
        <f>SUM(L10:L28)</f>
        <v>468</v>
      </c>
      <c r="M29" s="249">
        <f>SUM(M10:M28)</f>
        <v>378</v>
      </c>
      <c r="N29" s="249">
        <f>SUM(N10:N28)</f>
        <v>6843</v>
      </c>
      <c r="O29" s="249">
        <f>SUM(O10:O28)</f>
        <v>1683</v>
      </c>
      <c r="P29" s="47">
        <f>IF(L29=" "," ",ROUND(O29/N29*100,1))</f>
        <v>24.6</v>
      </c>
      <c r="Q29" s="245">
        <f>SUM(Q10:Q28)</f>
        <v>105</v>
      </c>
      <c r="R29" s="245">
        <f>SUM(R10:R28)</f>
        <v>39</v>
      </c>
      <c r="S29" s="245">
        <f>SUM(S10:S28)</f>
        <v>742</v>
      </c>
      <c r="T29" s="245">
        <f>SUM(T10:T28)</f>
        <v>55</v>
      </c>
      <c r="U29" s="47">
        <f>IF(Q29=""," ",ROUND(T29/S29*100,1))</f>
        <v>7.4</v>
      </c>
      <c r="V29" s="234"/>
      <c r="W29" s="235"/>
      <c r="X29" s="56"/>
      <c r="Y29" s="212"/>
      <c r="Z29" s="212"/>
      <c r="AA29" s="51"/>
    </row>
    <row r="30" spans="1:27" ht="12">
      <c r="A30" s="28"/>
      <c r="B30" s="29"/>
      <c r="C30" s="135"/>
      <c r="D30" s="136" t="s">
        <v>77</v>
      </c>
      <c r="E30" s="32"/>
      <c r="F30" s="33"/>
      <c r="G30" s="229"/>
      <c r="H30" s="229"/>
      <c r="I30" s="229"/>
      <c r="J30" s="229"/>
      <c r="K30" s="44"/>
      <c r="L30" s="247">
        <v>2</v>
      </c>
      <c r="M30" s="226">
        <v>2</v>
      </c>
      <c r="N30" s="248">
        <v>22</v>
      </c>
      <c r="O30" s="226">
        <v>6</v>
      </c>
      <c r="P30" s="65">
        <f>IF(L30=""," ",ROUND(O30/N30*100,1))</f>
        <v>27.3</v>
      </c>
      <c r="Q30" s="244"/>
      <c r="R30" s="217"/>
      <c r="S30" s="220"/>
      <c r="T30" s="217"/>
      <c r="U30" s="65" t="str">
        <f>IF(Q30=""," ",ROUND(T30/S30*100,1))</f>
        <v> </v>
      </c>
      <c r="V30" s="236"/>
      <c r="W30" s="237"/>
      <c r="X30" s="57"/>
      <c r="Y30" s="229"/>
      <c r="Z30" s="229"/>
      <c r="AA30" s="52"/>
    </row>
    <row r="31" spans="1:27" ht="14.25" customHeight="1">
      <c r="A31" s="12"/>
      <c r="B31" s="8"/>
      <c r="C31" s="116"/>
      <c r="D31" s="117" t="s">
        <v>103</v>
      </c>
      <c r="E31" s="34"/>
      <c r="F31" s="35"/>
      <c r="G31" s="230"/>
      <c r="H31" s="230"/>
      <c r="I31" s="230"/>
      <c r="J31" s="230"/>
      <c r="K31" s="45"/>
      <c r="L31" s="247">
        <v>1</v>
      </c>
      <c r="M31" s="226">
        <v>0</v>
      </c>
      <c r="N31" s="248">
        <v>10</v>
      </c>
      <c r="O31" s="226">
        <v>0</v>
      </c>
      <c r="P31" s="42">
        <f>IF(L31=""," ",ROUND(O31/N31*100,1))</f>
        <v>0</v>
      </c>
      <c r="Q31" s="244"/>
      <c r="R31" s="217"/>
      <c r="S31" s="220"/>
      <c r="T31" s="217"/>
      <c r="U31" s="42" t="str">
        <f>IF(Q31=""," ",ROUND(T31/S31*100,1))</f>
        <v> </v>
      </c>
      <c r="V31" s="238"/>
      <c r="W31" s="239"/>
      <c r="X31" s="58"/>
      <c r="Y31" s="230"/>
      <c r="Z31" s="230"/>
      <c r="AA31" s="53"/>
    </row>
    <row r="32" spans="1:27" ht="14.25" customHeight="1">
      <c r="A32" s="12"/>
      <c r="B32" s="8"/>
      <c r="C32" s="116"/>
      <c r="D32" s="117" t="s">
        <v>106</v>
      </c>
      <c r="E32" s="34"/>
      <c r="F32" s="35"/>
      <c r="G32" s="230"/>
      <c r="H32" s="230"/>
      <c r="I32" s="230"/>
      <c r="J32" s="230"/>
      <c r="K32" s="45"/>
      <c r="L32" s="246">
        <v>1</v>
      </c>
      <c r="M32" s="226">
        <v>1</v>
      </c>
      <c r="N32" s="226">
        <v>55</v>
      </c>
      <c r="O32" s="226">
        <v>30</v>
      </c>
      <c r="P32" s="42">
        <f>IF(L32=""," ",ROUND(O32/N32*100,1))</f>
        <v>54.5</v>
      </c>
      <c r="Q32" s="244"/>
      <c r="R32" s="217"/>
      <c r="S32" s="220"/>
      <c r="T32" s="217"/>
      <c r="U32" s="42"/>
      <c r="V32" s="238"/>
      <c r="W32" s="239"/>
      <c r="X32" s="58"/>
      <c r="Y32" s="230"/>
      <c r="Z32" s="230"/>
      <c r="AA32" s="53"/>
    </row>
    <row r="33" spans="1:27" ht="14.25" customHeight="1">
      <c r="A33" s="12"/>
      <c r="B33" s="8"/>
      <c r="C33" s="116"/>
      <c r="D33" s="117" t="s">
        <v>117</v>
      </c>
      <c r="E33" s="34"/>
      <c r="F33" s="35"/>
      <c r="G33" s="230"/>
      <c r="H33" s="230"/>
      <c r="I33" s="230"/>
      <c r="J33" s="230"/>
      <c r="K33" s="45"/>
      <c r="L33" s="246">
        <v>1</v>
      </c>
      <c r="M33" s="226">
        <v>1</v>
      </c>
      <c r="N33" s="226">
        <v>55</v>
      </c>
      <c r="O33" s="226">
        <v>29</v>
      </c>
      <c r="P33" s="42">
        <f>IF(L33=""," ",ROUND(O33/N33*100,1))</f>
        <v>52.7</v>
      </c>
      <c r="Q33" s="244"/>
      <c r="R33" s="217"/>
      <c r="S33" s="220"/>
      <c r="T33" s="217"/>
      <c r="U33" s="42"/>
      <c r="V33" s="238"/>
      <c r="W33" s="239"/>
      <c r="X33" s="58"/>
      <c r="Y33" s="230"/>
      <c r="Z33" s="230"/>
      <c r="AA33" s="53"/>
    </row>
    <row r="34" spans="1:27" ht="14.25" customHeight="1" thickBot="1">
      <c r="A34" s="30"/>
      <c r="B34" s="31"/>
      <c r="C34" s="137"/>
      <c r="D34" s="138" t="s">
        <v>137</v>
      </c>
      <c r="E34" s="36"/>
      <c r="F34" s="37"/>
      <c r="G34" s="231"/>
      <c r="H34" s="231"/>
      <c r="I34" s="231"/>
      <c r="J34" s="231"/>
      <c r="K34" s="46"/>
      <c r="L34" s="250">
        <v>1</v>
      </c>
      <c r="M34" s="251">
        <v>1</v>
      </c>
      <c r="N34" s="252">
        <v>7</v>
      </c>
      <c r="O34" s="226">
        <v>4</v>
      </c>
      <c r="P34" s="66">
        <f>IF(L34=""," ",ROUND(O34/N34*100,1))</f>
        <v>57.1</v>
      </c>
      <c r="Q34" s="244"/>
      <c r="R34" s="217"/>
      <c r="S34" s="220"/>
      <c r="T34" s="217"/>
      <c r="U34" s="66" t="str">
        <f>IF(Q34=""," ",ROUND(T34/S34*100,1))</f>
        <v> </v>
      </c>
      <c r="V34" s="240"/>
      <c r="W34" s="241"/>
      <c r="X34" s="59"/>
      <c r="Y34" s="231"/>
      <c r="Z34" s="231"/>
      <c r="AA34" s="54"/>
    </row>
    <row r="35" spans="1:27" ht="12.75" thickBot="1">
      <c r="A35" s="20"/>
      <c r="B35" s="27">
        <v>999</v>
      </c>
      <c r="C35" s="133"/>
      <c r="D35" s="134" t="s">
        <v>19</v>
      </c>
      <c r="E35" s="17"/>
      <c r="F35" s="18"/>
      <c r="G35" s="212"/>
      <c r="H35" s="212"/>
      <c r="I35" s="212"/>
      <c r="J35" s="212"/>
      <c r="K35" s="43"/>
      <c r="L35" s="249">
        <f>SUM(L30:L34)</f>
        <v>6</v>
      </c>
      <c r="M35" s="249">
        <f>SUM(M30:M34)</f>
        <v>5</v>
      </c>
      <c r="N35" s="249">
        <f>SUM(N30:N34)</f>
        <v>149</v>
      </c>
      <c r="O35" s="249">
        <f>SUM(O30:O34)</f>
        <v>69</v>
      </c>
      <c r="P35" s="47">
        <f>IF(L35=0,"",ROUND(O35/N35*100,1))</f>
        <v>46.3</v>
      </c>
      <c r="Q35" s="245">
        <f>SUM(Q30:Q34)</f>
        <v>0</v>
      </c>
      <c r="R35" s="245">
        <f>SUM(R30:R34)</f>
        <v>0</v>
      </c>
      <c r="S35" s="245">
        <f>SUM(S30:S34)</f>
        <v>0</v>
      </c>
      <c r="T35" s="245">
        <f>SUM(T30:T34)</f>
        <v>0</v>
      </c>
      <c r="U35" s="47" t="str">
        <f>IF(Q35=0," ",ROUND(T35/S35*100,1))</f>
        <v> </v>
      </c>
      <c r="V35" s="234"/>
      <c r="W35" s="235"/>
      <c r="X35" s="56"/>
      <c r="Y35" s="212"/>
      <c r="Z35" s="212"/>
      <c r="AA35" s="51"/>
    </row>
    <row r="36" spans="1:27" ht="12.75" thickBot="1">
      <c r="A36" s="20"/>
      <c r="B36" s="26">
        <v>1000</v>
      </c>
      <c r="C36" s="350" t="s">
        <v>9</v>
      </c>
      <c r="D36" s="351"/>
      <c r="E36" s="17"/>
      <c r="F36" s="18"/>
      <c r="G36" s="215">
        <f>SUM(G10:G28)</f>
        <v>584</v>
      </c>
      <c r="H36" s="215">
        <f>SUM(H10:H28)</f>
        <v>487</v>
      </c>
      <c r="I36" s="215">
        <f>SUM(I10:I28)</f>
        <v>8413</v>
      </c>
      <c r="J36" s="215">
        <f>SUM(J10:J28)</f>
        <v>2198</v>
      </c>
      <c r="K36" s="47">
        <f>IF(G36=" "," ",ROUND(J36/I36*100,1))</f>
        <v>26.1</v>
      </c>
      <c r="L36" s="253">
        <f>L29+L35</f>
        <v>474</v>
      </c>
      <c r="M36" s="215">
        <f>M29+M35</f>
        <v>383</v>
      </c>
      <c r="N36" s="215">
        <f>N29+N35</f>
        <v>6992</v>
      </c>
      <c r="O36" s="215">
        <f>O29+O35</f>
        <v>1752</v>
      </c>
      <c r="P36" s="47">
        <f>IF(L36=""," ",ROUND(O36/N36*100,1))</f>
        <v>25.1</v>
      </c>
      <c r="Q36" s="224">
        <f>Q29+Q35</f>
        <v>105</v>
      </c>
      <c r="R36" s="223">
        <f>R29+R35</f>
        <v>39</v>
      </c>
      <c r="S36" s="223">
        <f>S29+S35</f>
        <v>742</v>
      </c>
      <c r="T36" s="223">
        <f>T29+T35</f>
        <v>55</v>
      </c>
      <c r="U36" s="47">
        <f>IF(Q36=""," ",ROUND(T36/S36*100,1))</f>
        <v>7.4</v>
      </c>
      <c r="V36" s="242">
        <f>SUM(V10:V28)</f>
        <v>1388</v>
      </c>
      <c r="W36" s="223">
        <f>SUM(W10:W28)</f>
        <v>160</v>
      </c>
      <c r="X36" s="381">
        <f>IF(V36=""," ",ROUND(W36/V36*100,1))</f>
        <v>11.5</v>
      </c>
      <c r="Y36" s="215">
        <f>SUM(Y10:Y28)</f>
        <v>1139</v>
      </c>
      <c r="Z36" s="215">
        <f>SUM(Z10:Z28)</f>
        <v>68</v>
      </c>
      <c r="AA36" s="49">
        <f>IF(Y36=0," ",ROUND(Z36/Y36*100,1))</f>
        <v>6</v>
      </c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36:D36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R30:R34 O30:O34 M30:M34 T30:T34 Z10:Z28 J10:J28 H10:H28 O10:O28 M10:M28 T10:T28 R10:R28 W10:W2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&amp;R（石川県）
</oddHeader>
  </headerFooter>
  <ignoredErrors>
    <ignoredError sqref="U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2008-10-21T02:38:25Z</cp:lastPrinted>
  <dcterms:created xsi:type="dcterms:W3CDTF">2002-01-07T10:53:07Z</dcterms:created>
  <dcterms:modified xsi:type="dcterms:W3CDTF">2008-10-23T12:08:57Z</dcterms:modified>
  <cp:category/>
  <cp:version/>
  <cp:contentType/>
  <cp:contentStatus/>
</cp:coreProperties>
</file>