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tabRatio="569" activeTab="3"/>
  </bookViews>
  <sheets>
    <sheet name="市町村４－１ " sheetId="1" r:id="rId1"/>
    <sheet name="市町村４－２ 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'!$4:$6</definedName>
    <definedName name="_xlnm.Print_Titles" localSheetId="1">'市町村４－２ '!$4:$7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<sst xmlns="http://schemas.openxmlformats.org/spreadsheetml/2006/main" count="317" uniqueCount="172">
  <si>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</si>
  <si>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</si>
  <si>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</si>
  <si>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</si>
  <si>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</si>
  <si>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</si>
  <si>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</si>
  <si>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</si>
  <si>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</si>
  <si>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</si>
  <si>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</si>
  <si>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</si>
  <si>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</si>
  <si>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</si>
  <si>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</si>
  <si>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</si>
  <si>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</si>
  <si>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</si>
  <si>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</si>
  <si>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</si>
  <si>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</si>
  <si>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</si>
  <si>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</si>
  <si>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</si>
  <si>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</si>
  <si>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</si>
  <si>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</si>
  <si>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調査時点ｺｰﾄﾞ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</si>
  <si>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</si>
  <si>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</si>
  <si>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</si>
  <si>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</si>
  <si>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</si>
  <si>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</si>
  <si>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</si>
  <si>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</si>
  <si>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</si>
  <si>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</si>
  <si>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</si>
  <si>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</si>
  <si>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</si>
  <si>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</si>
  <si>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</si>
  <si>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</si>
  <si>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</si>
  <si>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</si>
  <si>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</si>
  <si>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</si>
  <si>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</si>
  <si>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</si>
  <si>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</si>
  <si>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</si>
  <si>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 xml:space="preserve"> 富山市</t>
  </si>
  <si>
    <t xml:space="preserve"> 高岡市</t>
  </si>
  <si>
    <t xml:space="preserve"> 魚津市</t>
  </si>
  <si>
    <t xml:space="preserve"> 氷見市</t>
  </si>
  <si>
    <t xml:space="preserve"> 滑川市</t>
  </si>
  <si>
    <t xml:space="preserve"> 黒部市</t>
  </si>
  <si>
    <t xml:space="preserve"> 砺波市</t>
  </si>
  <si>
    <t xml:space="preserve"> 小矢部市</t>
  </si>
  <si>
    <t xml:space="preserve"> 南砺市</t>
  </si>
  <si>
    <t xml:space="preserve"> 射水市</t>
  </si>
  <si>
    <t xml:space="preserve"> 舟橋村</t>
  </si>
  <si>
    <t xml:space="preserve"> 上市町</t>
  </si>
  <si>
    <t xml:space="preserve"> 立山町</t>
  </si>
  <si>
    <t xml:space="preserve"> 入善町</t>
  </si>
  <si>
    <t xml:space="preserve"> 朝日町</t>
  </si>
  <si>
    <t>男女参画･ボランティア課</t>
  </si>
  <si>
    <t>男女平等・共同参画課</t>
  </si>
  <si>
    <t>市民課</t>
  </si>
  <si>
    <t>企画広報室</t>
  </si>
  <si>
    <t>企画調整課</t>
  </si>
  <si>
    <t>市民協働課</t>
  </si>
  <si>
    <t>総務課</t>
  </si>
  <si>
    <t>教育委員会事務局</t>
  </si>
  <si>
    <t>教育委員会事務局</t>
  </si>
  <si>
    <t>富山県</t>
  </si>
  <si>
    <t>富山市男女共同参画推進条例</t>
  </si>
  <si>
    <t>高岡市男女平等推進条例</t>
  </si>
  <si>
    <t>魚津市男女共同参画推進条例</t>
  </si>
  <si>
    <t>砺波市男女共同参画推進条例</t>
  </si>
  <si>
    <t>南砺市男女共同参画推進条例</t>
  </si>
  <si>
    <t>射水市男女共同参画推進条例</t>
  </si>
  <si>
    <t>入善町男女共同参画推進条例</t>
  </si>
  <si>
    <t>朝日町男女共同参画社会の形成に関する条例</t>
  </si>
  <si>
    <t>富山市男女共同参画プラン2007-2016</t>
  </si>
  <si>
    <t>高岡市男女平等推進プラン</t>
  </si>
  <si>
    <t>魚津市男女共同参画プラン
（YOU＆愛2006）</t>
  </si>
  <si>
    <t>氷見市男女共同参画プラン
「ファインパートナーシップ2007」</t>
  </si>
  <si>
    <t>くろべ男女共同参画プラン</t>
  </si>
  <si>
    <t>砺波市男女共同参画推進計画</t>
  </si>
  <si>
    <t>小矢部市男女共同参画プラン</t>
  </si>
  <si>
    <t>南砺市男女共同参画推進プラン</t>
  </si>
  <si>
    <t>射水市男女共同参画基本計画
（愛称：男女きらめきプラン）</t>
  </si>
  <si>
    <t>立山町男女共同参画プラン</t>
  </si>
  <si>
    <t>にゅうぜん男女共同参画プラン</t>
  </si>
  <si>
    <t>朝日町男女共同参画社会づくり計画</t>
  </si>
  <si>
    <t>富山市男女共同参画推進センター</t>
  </si>
  <si>
    <t>高岡市男女平等推進センター</t>
  </si>
  <si>
    <t>男女共同参画都市宣言</t>
  </si>
  <si>
    <t>広域１</t>
  </si>
  <si>
    <t>広域２</t>
  </si>
  <si>
    <t>広域３</t>
  </si>
  <si>
    <t>管　理　・　運　営　主　体</t>
  </si>
  <si>
    <t>ﾎｰﾑﾍﾟｰｼﾞ</t>
  </si>
  <si>
    <t>○</t>
  </si>
  <si>
    <t>○</t>
  </si>
  <si>
    <t>上市町男女共同参画プラン
やらんまいけ 剱 きらめきの男女（ひと）づくり宣言</t>
  </si>
  <si>
    <t>H19.4～H29.3</t>
  </si>
  <si>
    <t>H20.1～H29.3</t>
  </si>
  <si>
    <t>Ｈ18.4～H28.3</t>
  </si>
  <si>
    <t>H19.4～H24.3</t>
  </si>
  <si>
    <t>H16.4～H21.3</t>
  </si>
  <si>
    <t>H19.4～H29.3</t>
  </si>
  <si>
    <t>H18.4～H23.3</t>
  </si>
  <si>
    <t>市民協働課</t>
  </si>
  <si>
    <t>H15.4～H25.3</t>
  </si>
  <si>
    <t>H19.4～H29.3</t>
  </si>
  <si>
    <t>H19.4～H29.3</t>
  </si>
  <si>
    <t>H16.4～H26.3</t>
  </si>
  <si>
    <t>Ｈ18.6～H23.3</t>
  </si>
  <si>
    <t>H19.4～H23.3</t>
  </si>
  <si>
    <t>H17.4～H22.3</t>
  </si>
  <si>
    <t>生涯学習課</t>
  </si>
  <si>
    <t>生涯学習スポーツ課</t>
  </si>
  <si>
    <t>930-0805</t>
  </si>
  <si>
    <t>076-433-1760</t>
  </si>
  <si>
    <t>933-0023</t>
  </si>
  <si>
    <t>0766-20-1810</t>
  </si>
  <si>
    <t>http://www2.city-takaoka.jp/gec/</t>
  </si>
  <si>
    <t>ときめき かがやき ひかりのプラン2004</t>
  </si>
  <si>
    <t>有無
庁内連絡会議の</t>
  </si>
  <si>
    <t>都道府県名</t>
  </si>
  <si>
    <t>市(区)町村名</t>
  </si>
  <si>
    <t xml:space="preserve">副
市
(区)
長
数 </t>
  </si>
  <si>
    <t>女
性
比
率
（％）</t>
  </si>
  <si>
    <t>副町村長数　</t>
  </si>
  <si>
    <t xml:space="preserve"> 
うち
　女性
　副町
　村長
　数</t>
  </si>
  <si>
    <t xml:space="preserve">
うち
　女性
　自治
　会長
　数</t>
  </si>
  <si>
    <t>コード
市(区)町村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</si>
  <si>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</si>
  <si>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現在
の
状況</t>
  </si>
  <si>
    <t>　調査時点コード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</si>
  <si>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</si>
  <si>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</si>
  <si>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</si>
  <si>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</si>
  <si>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</si>
  <si>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</si>
  <si>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</si>
  <si>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</si>
  <si>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http://www.city.toyama.toyama.jp/institution/suishin-center/Index.html</t>
  </si>
  <si>
    <t>その他：平成20年3月31日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</si>
  <si>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</si>
  <si>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男女平等・共同参画都市宣言</t>
  </si>
  <si>
    <t>黒部市男女共同参画都市宣言</t>
  </si>
  <si>
    <t>H20.9</t>
  </si>
  <si>
    <t>H20</t>
  </si>
  <si>
    <t xml:space="preserve">  コ　ー　ド
  市（区）町</t>
  </si>
  <si>
    <t xml:space="preserve">
名　　称</t>
  </si>
  <si>
    <t>そ　の　他</t>
  </si>
  <si>
    <t>直 営</t>
  </si>
  <si>
    <t>管理者
指 定</t>
  </si>
  <si>
    <t>富山市湊入船町6番7号</t>
  </si>
  <si>
    <t>高岡市末広町1－7
ウイングウイング高岡6階</t>
  </si>
  <si>
    <t>　　　　コード　　
　市(区)町村　　</t>
  </si>
  <si>
    <t xml:space="preserve">
宣　 言
年月日</t>
  </si>
  <si>
    <t xml:space="preserve">
宣言名称</t>
  </si>
  <si>
    <t xml:space="preserve">市
（区）
長　 </t>
  </si>
  <si>
    <t>うち
  女性
　副市
  （区）
　長数　</t>
  </si>
  <si>
    <t>女性
比率
（％）</t>
  </si>
  <si>
    <t>町 村 長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</si>
</sst>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_);[Red]\(0\)"/>
    <numFmt numFmtId="188" formatCode="0.0%"/>
    <numFmt numFmtId="189" formatCode="#,##0_ "/>
    <numFmt numFmtId="190" formatCode="#,##0_);[Red]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 diagonalUp="1">
      <left>
        <color indexed="63"/>
      </left>
      <right style="thin"/>
      <top style="medium"/>
      <bottom style="medium"/>
      <diagonal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tted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5" fillId="0" borderId="0" xfId="0" applyFont="1" applyAlignment="1">
      <alignment/>
    </xf>
    <xf numFmtId="179" fontId="2" fillId="3" borderId="6" xfId="0" applyNumberFormat="1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179" fontId="2" fillId="3" borderId="20" xfId="0" applyNumberFormat="1" applyFont="1" applyFill="1" applyBorder="1" applyAlignment="1">
      <alignment/>
    </xf>
    <xf numFmtId="179" fontId="2" fillId="3" borderId="21" xfId="0" applyNumberFormat="1" applyFont="1" applyFill="1" applyBorder="1" applyAlignment="1">
      <alignment/>
    </xf>
    <xf numFmtId="179" fontId="2" fillId="3" borderId="8" xfId="0" applyNumberFormat="1" applyFont="1" applyFill="1" applyBorder="1" applyAlignment="1">
      <alignment/>
    </xf>
    <xf numFmtId="180" fontId="2" fillId="3" borderId="8" xfId="0" applyNumberFormat="1" applyFont="1" applyFill="1" applyBorder="1" applyAlignment="1">
      <alignment/>
    </xf>
    <xf numFmtId="180" fontId="2" fillId="3" borderId="6" xfId="0" applyNumberFormat="1" applyFont="1" applyFill="1" applyBorder="1" applyAlignment="1">
      <alignment/>
    </xf>
    <xf numFmtId="180" fontId="2" fillId="3" borderId="18" xfId="0" applyNumberFormat="1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21" xfId="0" applyNumberFormat="1" applyFont="1" applyFill="1" applyBorder="1" applyAlignment="1">
      <alignment/>
    </xf>
    <xf numFmtId="180" fontId="2" fillId="3" borderId="2" xfId="0" applyNumberFormat="1" applyFont="1" applyFill="1" applyBorder="1" applyAlignment="1">
      <alignment/>
    </xf>
    <xf numFmtId="180" fontId="2" fillId="3" borderId="22" xfId="0" applyNumberFormat="1" applyFont="1" applyFill="1" applyBorder="1" applyAlignment="1">
      <alignment/>
    </xf>
    <xf numFmtId="180" fontId="2" fillId="3" borderId="23" xfId="0" applyNumberFormat="1" applyFont="1" applyFill="1" applyBorder="1" applyAlignment="1">
      <alignment/>
    </xf>
    <xf numFmtId="180" fontId="2" fillId="3" borderId="24" xfId="0" applyNumberFormat="1" applyFont="1" applyFill="1" applyBorder="1" applyAlignment="1">
      <alignment/>
    </xf>
    <xf numFmtId="180" fontId="2" fillId="3" borderId="2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179" fontId="2" fillId="3" borderId="26" xfId="0" applyNumberFormat="1" applyFont="1" applyFill="1" applyBorder="1" applyAlignment="1">
      <alignment/>
    </xf>
    <xf numFmtId="179" fontId="2" fillId="3" borderId="27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29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3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0" borderId="36" xfId="0" applyFont="1" applyBorder="1" applyAlignment="1">
      <alignment/>
    </xf>
    <xf numFmtId="0" fontId="2" fillId="2" borderId="37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57" fontId="2" fillId="2" borderId="40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41" xfId="0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3" xfId="0" applyFont="1" applyBorder="1" applyAlignment="1">
      <alignment vertical="center"/>
    </xf>
    <xf numFmtId="0" fontId="4" fillId="0" borderId="29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4" fillId="0" borderId="43" xfId="0" applyFont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29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/>
    </xf>
    <xf numFmtId="0" fontId="4" fillId="0" borderId="38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2" borderId="45" xfId="0" applyFont="1" applyFill="1" applyBorder="1" applyAlignment="1">
      <alignment/>
    </xf>
    <xf numFmtId="0" fontId="4" fillId="0" borderId="46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Fill="1" applyBorder="1" applyAlignment="1">
      <alignment/>
    </xf>
    <xf numFmtId="0" fontId="4" fillId="0" borderId="42" xfId="0" applyFont="1" applyFill="1" applyBorder="1" applyAlignment="1">
      <alignment vertical="center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2" fillId="0" borderId="40" xfId="0" applyFont="1" applyBorder="1" applyAlignment="1">
      <alignment vertical="top"/>
    </xf>
    <xf numFmtId="0" fontId="4" fillId="0" borderId="47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4" fillId="0" borderId="48" xfId="0" applyFont="1" applyBorder="1" applyAlignment="1">
      <alignment vertical="top" wrapText="1"/>
    </xf>
    <xf numFmtId="57" fontId="0" fillId="0" borderId="49" xfId="0" applyNumberFormat="1" applyFont="1" applyBorder="1" applyAlignment="1">
      <alignment horizontal="center" vertical="top"/>
    </xf>
    <xf numFmtId="5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57" fontId="0" fillId="0" borderId="41" xfId="0" applyNumberFormat="1" applyFont="1" applyBorder="1" applyAlignment="1">
      <alignment horizontal="center" vertical="top"/>
    </xf>
    <xf numFmtId="0" fontId="4" fillId="0" borderId="50" xfId="0" applyFont="1" applyBorder="1" applyAlignment="1">
      <alignment vertical="top" wrapText="1"/>
    </xf>
    <xf numFmtId="0" fontId="4" fillId="0" borderId="42" xfId="0" applyFont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46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51" xfId="0" applyFont="1" applyBorder="1" applyAlignment="1">
      <alignment vertical="top"/>
    </xf>
    <xf numFmtId="0" fontId="2" fillId="0" borderId="52" xfId="0" applyFont="1" applyBorder="1" applyAlignment="1">
      <alignment horizontal="right" vertical="center"/>
    </xf>
    <xf numFmtId="0" fontId="4" fillId="0" borderId="53" xfId="0" applyFont="1" applyBorder="1" applyAlignment="1">
      <alignment vertical="top" wrapText="1"/>
    </xf>
    <xf numFmtId="0" fontId="4" fillId="2" borderId="54" xfId="0" applyFont="1" applyFill="1" applyBorder="1" applyAlignment="1">
      <alignment vertical="center"/>
    </xf>
    <xf numFmtId="0" fontId="4" fillId="2" borderId="55" xfId="0" applyFont="1" applyFill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2" borderId="3" xfId="0" applyFont="1" applyFill="1" applyBorder="1" applyAlignment="1">
      <alignment vertical="center"/>
    </xf>
    <xf numFmtId="0" fontId="4" fillId="0" borderId="56" xfId="0" applyFont="1" applyBorder="1" applyAlignment="1">
      <alignment vertical="center" shrinkToFit="1"/>
    </xf>
    <xf numFmtId="0" fontId="4" fillId="0" borderId="56" xfId="0" applyFont="1" applyFill="1" applyBorder="1" applyAlignment="1">
      <alignment vertical="center" shrinkToFit="1"/>
    </xf>
    <xf numFmtId="0" fontId="4" fillId="0" borderId="57" xfId="0" applyFont="1" applyBorder="1" applyAlignment="1">
      <alignment vertical="center" shrinkToFit="1"/>
    </xf>
    <xf numFmtId="0" fontId="4" fillId="2" borderId="45" xfId="0" applyFont="1" applyFill="1" applyBorder="1" applyAlignment="1">
      <alignment vertical="top"/>
    </xf>
    <xf numFmtId="0" fontId="4" fillId="0" borderId="57" xfId="0" applyFont="1" applyBorder="1" applyAlignment="1">
      <alignment vertical="top" shrinkToFit="1"/>
    </xf>
    <xf numFmtId="0" fontId="2" fillId="0" borderId="2" xfId="0" applyFont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0" borderId="56" xfId="0" applyFont="1" applyBorder="1" applyAlignment="1">
      <alignment vertical="top" shrinkToFit="1"/>
    </xf>
    <xf numFmtId="0" fontId="4" fillId="0" borderId="42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4" fillId="0" borderId="58" xfId="0" applyFont="1" applyBorder="1" applyAlignment="1">
      <alignment vertical="top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2" fillId="3" borderId="8" xfId="0" applyFont="1" applyFill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4" fillId="2" borderId="62" xfId="0" applyFont="1" applyFill="1" applyBorder="1" applyAlignment="1">
      <alignment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4" fillId="2" borderId="43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66" xfId="0" applyFont="1" applyFill="1" applyBorder="1" applyAlignment="1">
      <alignment vertical="top" wrapText="1"/>
    </xf>
    <xf numFmtId="0" fontId="4" fillId="2" borderId="6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87" fontId="2" fillId="2" borderId="3" xfId="0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 horizontal="center"/>
    </xf>
    <xf numFmtId="0" fontId="4" fillId="0" borderId="58" xfId="0" applyFont="1" applyBorder="1" applyAlignment="1">
      <alignment vertical="center" wrapText="1"/>
    </xf>
    <xf numFmtId="57" fontId="0" fillId="0" borderId="1" xfId="0" applyNumberFormat="1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67" xfId="0" applyFont="1" applyBorder="1" applyAlignment="1">
      <alignment vertical="center" shrinkToFit="1"/>
    </xf>
    <xf numFmtId="0" fontId="0" fillId="0" borderId="1" xfId="0" applyFont="1" applyBorder="1" applyAlignment="1">
      <alignment/>
    </xf>
    <xf numFmtId="0" fontId="0" fillId="0" borderId="58" xfId="0" applyFont="1" applyBorder="1" applyAlignment="1">
      <alignment vertical="center" shrinkToFit="1"/>
    </xf>
    <xf numFmtId="57" fontId="0" fillId="0" borderId="29" xfId="0" applyNumberFormat="1" applyFont="1" applyBorder="1" applyAlignment="1">
      <alignment horizontal="center" vertical="center" shrinkToFit="1"/>
    </xf>
    <xf numFmtId="0" fontId="0" fillId="0" borderId="58" xfId="0" applyFont="1" applyFill="1" applyBorder="1" applyAlignment="1">
      <alignment vertical="center" shrinkToFit="1"/>
    </xf>
    <xf numFmtId="0" fontId="0" fillId="0" borderId="41" xfId="0" applyFont="1" applyBorder="1" applyAlignment="1">
      <alignment/>
    </xf>
    <xf numFmtId="0" fontId="0" fillId="0" borderId="60" xfId="0" applyFont="1" applyFill="1" applyBorder="1" applyAlignment="1">
      <alignment vertical="center" shrinkToFit="1"/>
    </xf>
    <xf numFmtId="0" fontId="0" fillId="3" borderId="34" xfId="0" applyFont="1" applyFill="1" applyBorder="1" applyAlignment="1">
      <alignment vertical="center"/>
    </xf>
    <xf numFmtId="0" fontId="0" fillId="0" borderId="39" xfId="0" applyFont="1" applyBorder="1" applyAlignment="1">
      <alignment vertical="top"/>
    </xf>
    <xf numFmtId="0" fontId="0" fillId="0" borderId="56" xfId="0" applyFont="1" applyBorder="1" applyAlignment="1">
      <alignment vertical="center" shrinkToFit="1"/>
    </xf>
    <xf numFmtId="0" fontId="0" fillId="0" borderId="56" xfId="0" applyFont="1" applyFill="1" applyBorder="1" applyAlignment="1">
      <alignment vertical="center" shrinkToFit="1"/>
    </xf>
    <xf numFmtId="0" fontId="0" fillId="0" borderId="57" xfId="0" applyFont="1" applyFill="1" applyBorder="1" applyAlignment="1">
      <alignment vertical="top" shrinkToFit="1"/>
    </xf>
    <xf numFmtId="0" fontId="0" fillId="2" borderId="68" xfId="0" applyFont="1" applyFill="1" applyBorder="1" applyAlignment="1">
      <alignment vertical="center"/>
    </xf>
    <xf numFmtId="0" fontId="0" fillId="0" borderId="66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2" fillId="2" borderId="41" xfId="0" applyFont="1" applyFill="1" applyBorder="1" applyAlignment="1">
      <alignment horizontal="center" vertical="center" wrapText="1"/>
    </xf>
    <xf numFmtId="189" fontId="2" fillId="0" borderId="69" xfId="0" applyNumberFormat="1" applyFont="1" applyFill="1" applyBorder="1" applyAlignment="1">
      <alignment vertical="top"/>
    </xf>
    <xf numFmtId="189" fontId="2" fillId="0" borderId="26" xfId="0" applyNumberFormat="1" applyFont="1" applyBorder="1" applyAlignment="1">
      <alignment vertical="top"/>
    </xf>
    <xf numFmtId="189" fontId="2" fillId="0" borderId="70" xfId="0" applyNumberFormat="1" applyFont="1" applyFill="1" applyBorder="1" applyAlignment="1">
      <alignment vertical="center"/>
    </xf>
    <xf numFmtId="189" fontId="2" fillId="0" borderId="6" xfId="0" applyNumberFormat="1" applyFont="1" applyBorder="1" applyAlignment="1">
      <alignment vertical="center"/>
    </xf>
    <xf numFmtId="189" fontId="2" fillId="0" borderId="70" xfId="0" applyNumberFormat="1" applyFont="1" applyFill="1" applyBorder="1" applyAlignment="1">
      <alignment vertical="top"/>
    </xf>
    <xf numFmtId="189" fontId="2" fillId="0" borderId="6" xfId="0" applyNumberFormat="1" applyFont="1" applyBorder="1" applyAlignment="1">
      <alignment vertical="top"/>
    </xf>
    <xf numFmtId="189" fontId="2" fillId="0" borderId="6" xfId="0" applyNumberFormat="1" applyFont="1" applyFill="1" applyBorder="1" applyAlignment="1">
      <alignment vertical="center"/>
    </xf>
    <xf numFmtId="189" fontId="2" fillId="0" borderId="71" xfId="0" applyNumberFormat="1" applyFont="1" applyFill="1" applyBorder="1" applyAlignment="1">
      <alignment vertical="top"/>
    </xf>
    <xf numFmtId="189" fontId="2" fillId="0" borderId="72" xfId="0" applyNumberFormat="1" applyFont="1" applyBorder="1" applyAlignment="1">
      <alignment vertical="top"/>
    </xf>
    <xf numFmtId="189" fontId="2" fillId="2" borderId="5" xfId="0" applyNumberFormat="1" applyFont="1" applyFill="1" applyBorder="1" applyAlignment="1">
      <alignment vertical="center"/>
    </xf>
    <xf numFmtId="189" fontId="2" fillId="3" borderId="73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2" borderId="10" xfId="0" applyNumberFormat="1" applyFont="1" applyFill="1" applyBorder="1" applyAlignment="1">
      <alignment vertical="top"/>
    </xf>
    <xf numFmtId="189" fontId="2" fillId="0" borderId="74" xfId="0" applyNumberFormat="1" applyFont="1" applyBorder="1" applyAlignment="1">
      <alignment vertical="top"/>
    </xf>
    <xf numFmtId="189" fontId="2" fillId="2" borderId="2" xfId="0" applyNumberFormat="1" applyFont="1" applyFill="1" applyBorder="1" applyAlignment="1">
      <alignment vertical="center"/>
    </xf>
    <xf numFmtId="189" fontId="2" fillId="0" borderId="2" xfId="0" applyNumberFormat="1" applyFont="1" applyBorder="1" applyAlignment="1">
      <alignment vertical="center"/>
    </xf>
    <xf numFmtId="189" fontId="2" fillId="2" borderId="2" xfId="0" applyNumberFormat="1" applyFont="1" applyFill="1" applyBorder="1" applyAlignment="1">
      <alignment vertical="top"/>
    </xf>
    <xf numFmtId="189" fontId="2" fillId="0" borderId="2" xfId="0" applyNumberFormat="1" applyFont="1" applyBorder="1" applyAlignment="1">
      <alignment vertical="top"/>
    </xf>
    <xf numFmtId="189" fontId="2" fillId="0" borderId="75" xfId="0" applyNumberFormat="1" applyFont="1" applyBorder="1" applyAlignment="1">
      <alignment vertical="center"/>
    </xf>
    <xf numFmtId="189" fontId="2" fillId="0" borderId="51" xfId="0" applyNumberFormat="1" applyFont="1" applyBorder="1" applyAlignment="1">
      <alignment vertical="top"/>
    </xf>
    <xf numFmtId="189" fontId="2" fillId="2" borderId="22" xfId="0" applyNumberFormat="1" applyFont="1" applyFill="1" applyBorder="1" applyAlignment="1">
      <alignment vertical="center"/>
    </xf>
    <xf numFmtId="186" fontId="0" fillId="0" borderId="39" xfId="0" applyNumberFormat="1" applyFont="1" applyBorder="1" applyAlignment="1">
      <alignment vertical="top"/>
    </xf>
    <xf numFmtId="186" fontId="0" fillId="0" borderId="56" xfId="0" applyNumberFormat="1" applyFont="1" applyBorder="1" applyAlignment="1">
      <alignment vertical="center"/>
    </xf>
    <xf numFmtId="186" fontId="0" fillId="0" borderId="56" xfId="0" applyNumberFormat="1" applyFont="1" applyFill="1" applyBorder="1" applyAlignment="1">
      <alignment vertical="center"/>
    </xf>
    <xf numFmtId="186" fontId="0" fillId="0" borderId="56" xfId="0" applyNumberFormat="1" applyFont="1" applyBorder="1" applyAlignment="1">
      <alignment vertical="center"/>
    </xf>
    <xf numFmtId="186" fontId="0" fillId="0" borderId="57" xfId="0" applyNumberFormat="1" applyFont="1" applyBorder="1" applyAlignment="1">
      <alignment vertical="top"/>
    </xf>
    <xf numFmtId="186" fontId="2" fillId="0" borderId="0" xfId="0" applyNumberFormat="1" applyFont="1" applyAlignment="1">
      <alignment/>
    </xf>
    <xf numFmtId="0" fontId="2" fillId="2" borderId="43" xfId="0" applyFont="1" applyFill="1" applyBorder="1" applyAlignment="1">
      <alignment horizontal="center"/>
    </xf>
    <xf numFmtId="0" fontId="2" fillId="3" borderId="7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6" xfId="0" applyFont="1" applyBorder="1" applyAlignment="1">
      <alignment/>
    </xf>
    <xf numFmtId="186" fontId="2" fillId="2" borderId="77" xfId="0" applyNumberFormat="1" applyFont="1" applyFill="1" applyBorder="1" applyAlignment="1">
      <alignment vertical="center"/>
    </xf>
    <xf numFmtId="186" fontId="2" fillId="2" borderId="78" xfId="0" applyNumberFormat="1" applyFont="1" applyFill="1" applyBorder="1" applyAlignment="1">
      <alignment/>
    </xf>
    <xf numFmtId="186" fontId="2" fillId="3" borderId="79" xfId="0" applyNumberFormat="1" applyFont="1" applyFill="1" applyBorder="1" applyAlignment="1">
      <alignment/>
    </xf>
    <xf numFmtId="0" fontId="0" fillId="0" borderId="6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left" vertical="top" wrapText="1"/>
    </xf>
    <xf numFmtId="190" fontId="2" fillId="0" borderId="31" xfId="0" applyNumberFormat="1" applyFont="1" applyBorder="1" applyAlignment="1">
      <alignment vertical="center"/>
    </xf>
    <xf numFmtId="190" fontId="2" fillId="0" borderId="32" xfId="0" applyNumberFormat="1" applyFont="1" applyBorder="1" applyAlignment="1">
      <alignment vertical="center"/>
    </xf>
    <xf numFmtId="190" fontId="2" fillId="2" borderId="3" xfId="0" applyNumberFormat="1" applyFont="1" applyFill="1" applyBorder="1" applyAlignment="1">
      <alignment vertical="center"/>
    </xf>
    <xf numFmtId="190" fontId="2" fillId="2" borderId="2" xfId="0" applyNumberFormat="1" applyFont="1" applyFill="1" applyBorder="1" applyAlignment="1">
      <alignment vertical="center"/>
    </xf>
    <xf numFmtId="190" fontId="2" fillId="0" borderId="1" xfId="0" applyNumberFormat="1" applyFont="1" applyBorder="1" applyAlignment="1">
      <alignment vertical="center"/>
    </xf>
    <xf numFmtId="190" fontId="2" fillId="0" borderId="2" xfId="0" applyNumberFormat="1" applyFont="1" applyBorder="1" applyAlignment="1">
      <alignment vertical="center"/>
    </xf>
    <xf numFmtId="190" fontId="0" fillId="0" borderId="1" xfId="0" applyNumberFormat="1" applyFont="1" applyFill="1" applyBorder="1" applyAlignment="1">
      <alignment vertical="center"/>
    </xf>
    <xf numFmtId="190" fontId="2" fillId="0" borderId="2" xfId="0" applyNumberFormat="1" applyFont="1" applyBorder="1" applyAlignment="1">
      <alignment horizontal="right" vertical="center"/>
    </xf>
    <xf numFmtId="190" fontId="2" fillId="0" borderId="6" xfId="0" applyNumberFormat="1" applyFont="1" applyBorder="1" applyAlignment="1">
      <alignment vertical="center"/>
    </xf>
    <xf numFmtId="190" fontId="2" fillId="2" borderId="5" xfId="0" applyNumberFormat="1" applyFont="1" applyFill="1" applyBorder="1" applyAlignment="1">
      <alignment vertical="center"/>
    </xf>
    <xf numFmtId="190" fontId="2" fillId="3" borderId="8" xfId="0" applyNumberFormat="1" applyFont="1" applyFill="1" applyBorder="1" applyAlignment="1">
      <alignment vertical="center"/>
    </xf>
    <xf numFmtId="190" fontId="2" fillId="3" borderId="7" xfId="0" applyNumberFormat="1" applyFont="1" applyFill="1" applyBorder="1" applyAlignment="1">
      <alignment vertical="center"/>
    </xf>
    <xf numFmtId="190" fontId="2" fillId="3" borderId="28" xfId="0" applyNumberFormat="1" applyFont="1" applyFill="1" applyBorder="1" applyAlignment="1">
      <alignment vertical="center"/>
    </xf>
    <xf numFmtId="189" fontId="2" fillId="2" borderId="42" xfId="0" applyNumberFormat="1" applyFont="1" applyFill="1" applyBorder="1" applyAlignment="1">
      <alignment/>
    </xf>
    <xf numFmtId="189" fontId="2" fillId="2" borderId="1" xfId="0" applyNumberFormat="1" applyFont="1" applyFill="1" applyBorder="1" applyAlignment="1">
      <alignment/>
    </xf>
    <xf numFmtId="189" fontId="2" fillId="2" borderId="2" xfId="0" applyNumberFormat="1" applyFont="1" applyFill="1" applyBorder="1" applyAlignment="1">
      <alignment/>
    </xf>
    <xf numFmtId="189" fontId="2" fillId="3" borderId="80" xfId="0" applyNumberFormat="1" applyFont="1" applyFill="1" applyBorder="1" applyAlignment="1">
      <alignment/>
    </xf>
    <xf numFmtId="189" fontId="2" fillId="3" borderId="28" xfId="0" applyNumberFormat="1" applyFont="1" applyFill="1" applyBorder="1" applyAlignment="1">
      <alignment/>
    </xf>
    <xf numFmtId="190" fontId="2" fillId="2" borderId="42" xfId="0" applyNumberFormat="1" applyFont="1" applyFill="1" applyBorder="1" applyAlignment="1">
      <alignment/>
    </xf>
    <xf numFmtId="190" fontId="2" fillId="2" borderId="2" xfId="0" applyNumberFormat="1" applyFont="1" applyFill="1" applyBorder="1" applyAlignment="1">
      <alignment/>
    </xf>
    <xf numFmtId="190" fontId="0" fillId="0" borderId="1" xfId="17" applyNumberFormat="1" applyFont="1" applyFill="1" applyBorder="1" applyAlignment="1">
      <alignment shrinkToFit="1"/>
    </xf>
    <xf numFmtId="190" fontId="0" fillId="0" borderId="41" xfId="17" applyNumberFormat="1" applyFont="1" applyFill="1" applyBorder="1" applyAlignment="1">
      <alignment shrinkToFit="1"/>
    </xf>
    <xf numFmtId="190" fontId="0" fillId="0" borderId="81" xfId="17" applyNumberFormat="1" applyFont="1" applyFill="1" applyBorder="1" applyAlignment="1">
      <alignment shrinkToFit="1"/>
    </xf>
    <xf numFmtId="190" fontId="2" fillId="3" borderId="73" xfId="0" applyNumberFormat="1" applyFont="1" applyFill="1" applyBorder="1" applyAlignment="1">
      <alignment/>
    </xf>
    <xf numFmtId="190" fontId="2" fillId="3" borderId="28" xfId="0" applyNumberFormat="1" applyFont="1" applyFill="1" applyBorder="1" applyAlignment="1">
      <alignment/>
    </xf>
    <xf numFmtId="57" fontId="2" fillId="2" borderId="3" xfId="0" applyNumberFormat="1" applyFont="1" applyFill="1" applyBorder="1" applyAlignment="1">
      <alignment horizontal="center"/>
    </xf>
    <xf numFmtId="189" fontId="2" fillId="2" borderId="1" xfId="0" applyNumberFormat="1" applyFont="1" applyFill="1" applyBorder="1" applyAlignment="1">
      <alignment/>
    </xf>
    <xf numFmtId="189" fontId="2" fillId="2" borderId="5" xfId="0" applyNumberFormat="1" applyFont="1" applyFill="1" applyBorder="1" applyAlignment="1">
      <alignment/>
    </xf>
    <xf numFmtId="189" fontId="2" fillId="2" borderId="13" xfId="0" applyNumberFormat="1" applyFont="1" applyFill="1" applyBorder="1" applyAlignment="1">
      <alignment/>
    </xf>
    <xf numFmtId="189" fontId="2" fillId="2" borderId="15" xfId="0" applyNumberFormat="1" applyFont="1" applyFill="1" applyBorder="1" applyAlignment="1">
      <alignment/>
    </xf>
    <xf numFmtId="189" fontId="2" fillId="2" borderId="17" xfId="0" applyNumberFormat="1" applyFont="1" applyFill="1" applyBorder="1" applyAlignment="1">
      <alignment/>
    </xf>
    <xf numFmtId="189" fontId="2" fillId="2" borderId="43" xfId="0" applyNumberFormat="1" applyFont="1" applyFill="1" applyBorder="1" applyAlignment="1">
      <alignment/>
    </xf>
    <xf numFmtId="189" fontId="2" fillId="4" borderId="73" xfId="0" applyNumberFormat="1" applyFont="1" applyFill="1" applyBorder="1" applyAlignment="1">
      <alignment/>
    </xf>
    <xf numFmtId="189" fontId="2" fillId="2" borderId="44" xfId="0" applyNumberFormat="1" applyFont="1" applyFill="1" applyBorder="1" applyAlignment="1">
      <alignment/>
    </xf>
    <xf numFmtId="189" fontId="2" fillId="2" borderId="66" xfId="0" applyNumberFormat="1" applyFont="1" applyFill="1" applyBorder="1" applyAlignment="1">
      <alignment/>
    </xf>
    <xf numFmtId="189" fontId="2" fillId="3" borderId="73" xfId="0" applyNumberFormat="1" applyFont="1" applyFill="1" applyBorder="1" applyAlignment="1">
      <alignment/>
    </xf>
    <xf numFmtId="189" fontId="2" fillId="2" borderId="3" xfId="0" applyNumberFormat="1" applyFont="1" applyFill="1" applyBorder="1" applyAlignment="1">
      <alignment/>
    </xf>
    <xf numFmtId="189" fontId="2" fillId="2" borderId="4" xfId="0" applyNumberFormat="1" applyFont="1" applyFill="1" applyBorder="1" applyAlignment="1">
      <alignment/>
    </xf>
    <xf numFmtId="189" fontId="2" fillId="2" borderId="12" xfId="0" applyNumberFormat="1" applyFont="1" applyFill="1" applyBorder="1" applyAlignment="1">
      <alignment/>
    </xf>
    <xf numFmtId="189" fontId="2" fillId="2" borderId="14" xfId="0" applyNumberFormat="1" applyFont="1" applyFill="1" applyBorder="1" applyAlignment="1">
      <alignment/>
    </xf>
    <xf numFmtId="189" fontId="2" fillId="2" borderId="16" xfId="0" applyNumberFormat="1" applyFont="1" applyFill="1" applyBorder="1" applyAlignment="1">
      <alignment/>
    </xf>
    <xf numFmtId="189" fontId="2" fillId="3" borderId="7" xfId="0" applyNumberFormat="1" applyFont="1" applyFill="1" applyBorder="1" applyAlignment="1">
      <alignment/>
    </xf>
    <xf numFmtId="0" fontId="0" fillId="5" borderId="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horizontal="center" textRotation="255" wrapText="1"/>
    </xf>
    <xf numFmtId="0" fontId="0" fillId="0" borderId="27" xfId="0" applyBorder="1" applyAlignment="1">
      <alignment horizontal="center" textRotation="255" wrapText="1"/>
    </xf>
    <xf numFmtId="0" fontId="0" fillId="0" borderId="32" xfId="0" applyBorder="1" applyAlignment="1">
      <alignment horizontal="center" textRotation="255" wrapText="1"/>
    </xf>
    <xf numFmtId="0" fontId="2" fillId="2" borderId="82" xfId="0" applyFont="1" applyFill="1" applyBorder="1" applyAlignment="1">
      <alignment horizontal="center" textRotation="255" wrapText="1"/>
    </xf>
    <xf numFmtId="0" fontId="2" fillId="2" borderId="30" xfId="0" applyFont="1" applyFill="1" applyBorder="1" applyAlignment="1">
      <alignment horizontal="center" textRotation="255" wrapText="1"/>
    </xf>
    <xf numFmtId="0" fontId="2" fillId="2" borderId="40" xfId="0" applyFont="1" applyFill="1" applyBorder="1" applyAlignment="1">
      <alignment horizontal="center" textRotation="255" wrapText="1"/>
    </xf>
    <xf numFmtId="0" fontId="2" fillId="2" borderId="84" xfId="0" applyFont="1" applyFill="1" applyBorder="1" applyAlignment="1">
      <alignment horizontal="center" textRotation="255" wrapText="1"/>
    </xf>
    <xf numFmtId="0" fontId="2" fillId="2" borderId="85" xfId="0" applyFont="1" applyFill="1" applyBorder="1" applyAlignment="1">
      <alignment horizontal="center" textRotation="255" wrapText="1"/>
    </xf>
    <xf numFmtId="0" fontId="2" fillId="2" borderId="31" xfId="0" applyFont="1" applyFill="1" applyBorder="1" applyAlignment="1">
      <alignment horizontal="center" textRotation="255" wrapText="1"/>
    </xf>
    <xf numFmtId="0" fontId="2" fillId="2" borderId="83" xfId="0" applyFont="1" applyFill="1" applyBorder="1" applyAlignment="1">
      <alignment horizontal="center" textRotation="255" shrinkToFit="1"/>
    </xf>
    <xf numFmtId="0" fontId="2" fillId="2" borderId="27" xfId="0" applyFont="1" applyFill="1" applyBorder="1" applyAlignment="1">
      <alignment horizontal="center" textRotation="255" shrinkToFit="1"/>
    </xf>
    <xf numFmtId="0" fontId="2" fillId="2" borderId="32" xfId="0" applyFont="1" applyFill="1" applyBorder="1" applyAlignment="1">
      <alignment horizontal="center" textRotation="255" shrinkToFi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textRotation="255" wrapText="1"/>
    </xf>
    <xf numFmtId="0" fontId="2" fillId="0" borderId="30" xfId="0" applyFont="1" applyBorder="1" applyAlignment="1">
      <alignment horizontal="center" textRotation="255" wrapText="1"/>
    </xf>
    <xf numFmtId="0" fontId="2" fillId="0" borderId="40" xfId="0" applyFont="1" applyBorder="1" applyAlignment="1">
      <alignment horizontal="center" textRotation="255" wrapText="1"/>
    </xf>
    <xf numFmtId="0" fontId="2" fillId="2" borderId="87" xfId="0" applyFont="1" applyFill="1" applyBorder="1" applyAlignment="1">
      <alignment horizontal="center" textRotation="255" shrinkToFit="1"/>
    </xf>
    <xf numFmtId="0" fontId="2" fillId="2" borderId="43" xfId="0" applyFont="1" applyFill="1" applyBorder="1" applyAlignment="1">
      <alignment horizontal="center" textRotation="255" shrinkToFit="1"/>
    </xf>
    <xf numFmtId="0" fontId="2" fillId="2" borderId="74" xfId="0" applyFont="1" applyFill="1" applyBorder="1" applyAlignment="1">
      <alignment horizontal="center" textRotation="255" shrinkToFit="1"/>
    </xf>
    <xf numFmtId="0" fontId="2" fillId="2" borderId="2" xfId="0" applyFont="1" applyFill="1" applyBorder="1" applyAlignment="1">
      <alignment horizontal="center" textRotation="255" shrinkToFit="1"/>
    </xf>
    <xf numFmtId="0" fontId="2" fillId="0" borderId="83" xfId="0" applyFont="1" applyBorder="1" applyAlignment="1">
      <alignment horizontal="center" textRotation="255" wrapText="1"/>
    </xf>
    <xf numFmtId="0" fontId="2" fillId="0" borderId="27" xfId="0" applyFont="1" applyBorder="1" applyAlignment="1">
      <alignment horizontal="center" textRotation="255" wrapText="1"/>
    </xf>
    <xf numFmtId="0" fontId="2" fillId="0" borderId="32" xfId="0" applyFont="1" applyBorder="1" applyAlignment="1">
      <alignment horizontal="center" textRotation="255" wrapText="1"/>
    </xf>
    <xf numFmtId="0" fontId="2" fillId="0" borderId="82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83" xfId="0" applyFont="1" applyBorder="1" applyAlignment="1">
      <alignment horizontal="center" vertical="center" textRotation="255" wrapText="1"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2" fillId="2" borderId="82" xfId="0" applyFont="1" applyFill="1" applyBorder="1" applyAlignment="1">
      <alignment horizontal="center" vertical="distributed" textRotation="255"/>
    </xf>
    <xf numFmtId="0" fontId="2" fillId="2" borderId="30" xfId="0" applyFont="1" applyFill="1" applyBorder="1" applyAlignment="1">
      <alignment horizontal="center" vertical="distributed" textRotation="255"/>
    </xf>
    <xf numFmtId="0" fontId="2" fillId="2" borderId="40" xfId="0" applyFont="1" applyFill="1" applyBorder="1" applyAlignment="1">
      <alignment horizontal="center" vertical="distributed" textRotation="255"/>
    </xf>
    <xf numFmtId="0" fontId="2" fillId="2" borderId="83" xfId="0" applyFont="1" applyFill="1" applyBorder="1" applyAlignment="1">
      <alignment horizontal="center" vertical="center" textRotation="255"/>
    </xf>
    <xf numFmtId="0" fontId="2" fillId="2" borderId="27" xfId="0" applyFont="1" applyFill="1" applyBorder="1" applyAlignment="1">
      <alignment horizontal="center" vertical="center" textRotation="255"/>
    </xf>
    <xf numFmtId="0" fontId="2" fillId="2" borderId="32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/>
    </xf>
    <xf numFmtId="0" fontId="4" fillId="2" borderId="88" xfId="0" applyFont="1" applyFill="1" applyBorder="1" applyAlignment="1">
      <alignment horizontal="center" vertical="center" wrapText="1"/>
    </xf>
    <xf numFmtId="0" fontId="0" fillId="0" borderId="89" xfId="0" applyBorder="1" applyAlignment="1">
      <alignment/>
    </xf>
    <xf numFmtId="0" fontId="0" fillId="0" borderId="77" xfId="0" applyBorder="1" applyAlignment="1">
      <alignment/>
    </xf>
    <xf numFmtId="0" fontId="2" fillId="2" borderId="3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textRotation="255"/>
    </xf>
    <xf numFmtId="0" fontId="2" fillId="0" borderId="31" xfId="0" applyFont="1" applyBorder="1" applyAlignment="1">
      <alignment horizontal="center" textRotation="255"/>
    </xf>
    <xf numFmtId="0" fontId="2" fillId="0" borderId="66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4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wrapText="1"/>
    </xf>
    <xf numFmtId="0" fontId="2" fillId="0" borderId="31" xfId="0" applyFont="1" applyBorder="1" applyAlignment="1">
      <alignment/>
    </xf>
    <xf numFmtId="0" fontId="2" fillId="2" borderId="66" xfId="0" applyFont="1" applyFill="1" applyBorder="1" applyAlignment="1">
      <alignment horizontal="center" textRotation="255"/>
    </xf>
    <xf numFmtId="0" fontId="2" fillId="2" borderId="31" xfId="0" applyFont="1" applyFill="1" applyBorder="1" applyAlignment="1">
      <alignment horizontal="center" textRotation="255"/>
    </xf>
    <xf numFmtId="0" fontId="2" fillId="0" borderId="85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9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55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center" vertical="center" textRotation="255" wrapText="1"/>
    </xf>
    <xf numFmtId="0" fontId="2" fillId="0" borderId="32" xfId="0" applyFont="1" applyBorder="1" applyAlignment="1">
      <alignment horizontal="center" vertical="center" textRotation="255" wrapText="1"/>
    </xf>
    <xf numFmtId="0" fontId="2" fillId="2" borderId="82" xfId="0" applyFont="1" applyFill="1" applyBorder="1" applyAlignment="1">
      <alignment horizontal="center" vertical="center" textRotation="255"/>
    </xf>
    <xf numFmtId="0" fontId="2" fillId="2" borderId="30" xfId="0" applyFont="1" applyFill="1" applyBorder="1" applyAlignment="1">
      <alignment horizontal="center" vertical="center" textRotation="255"/>
    </xf>
    <xf numFmtId="0" fontId="2" fillId="2" borderId="40" xfId="0" applyFont="1" applyFill="1" applyBorder="1" applyAlignment="1">
      <alignment horizontal="center" vertical="center" textRotation="255"/>
    </xf>
    <xf numFmtId="0" fontId="2" fillId="2" borderId="26" xfId="0" applyFont="1" applyFill="1" applyBorder="1" applyAlignment="1">
      <alignment horizontal="center" vertical="center" textRotation="255" shrinkToFit="1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0" borderId="85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2" borderId="66" xfId="0" applyFont="1" applyFill="1" applyBorder="1" applyAlignment="1">
      <alignment horizontal="center" wrapText="1"/>
    </xf>
    <xf numFmtId="0" fontId="2" fillId="0" borderId="31" xfId="0" applyFont="1" applyBorder="1" applyAlignment="1">
      <alignment/>
    </xf>
    <xf numFmtId="0" fontId="2" fillId="2" borderId="66" xfId="0" applyFont="1" applyFill="1" applyBorder="1" applyAlignment="1">
      <alignment textRotation="255"/>
    </xf>
    <xf numFmtId="0" fontId="2" fillId="2" borderId="31" xfId="0" applyFont="1" applyFill="1" applyBorder="1" applyAlignment="1">
      <alignment textRotation="255"/>
    </xf>
    <xf numFmtId="0" fontId="2" fillId="2" borderId="66" xfId="0" applyFont="1" applyFill="1" applyBorder="1" applyAlignment="1">
      <alignment horizontal="center" textRotation="255" wrapText="1"/>
    </xf>
    <xf numFmtId="0" fontId="2" fillId="0" borderId="90" xfId="0" applyFont="1" applyBorder="1" applyAlignment="1">
      <alignment horizontal="center" textRotation="255"/>
    </xf>
    <xf numFmtId="0" fontId="2" fillId="0" borderId="32" xfId="0" applyFont="1" applyBorder="1" applyAlignment="1">
      <alignment horizontal="center" textRotation="255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wrapText="1"/>
    </xf>
    <xf numFmtId="0" fontId="2" fillId="0" borderId="40" xfId="0" applyFont="1" applyBorder="1" applyAlignment="1">
      <alignment/>
    </xf>
    <xf numFmtId="0" fontId="4" fillId="2" borderId="47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vertical="center" wrapText="1"/>
    </xf>
    <xf numFmtId="0" fontId="4" fillId="2" borderId="47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left" vertical="center"/>
    </xf>
    <xf numFmtId="0" fontId="4" fillId="2" borderId="90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/>
    </xf>
    <xf numFmtId="0" fontId="4" fillId="2" borderId="48" xfId="0" applyFont="1" applyFill="1" applyBorder="1" applyAlignment="1">
      <alignment vertical="center" textRotation="255"/>
    </xf>
    <xf numFmtId="0" fontId="4" fillId="2" borderId="33" xfId="0" applyFont="1" applyFill="1" applyBorder="1" applyAlignment="1">
      <alignment vertical="center" textRotation="255"/>
    </xf>
    <xf numFmtId="0" fontId="4" fillId="2" borderId="61" xfId="0" applyFont="1" applyFill="1" applyBorder="1" applyAlignment="1">
      <alignment vertical="center" textRotation="255" wrapText="1"/>
    </xf>
    <xf numFmtId="0" fontId="4" fillId="2" borderId="10" xfId="0" applyFont="1" applyFill="1" applyBorder="1" applyAlignment="1">
      <alignment vertical="center" textRotation="255" wrapText="1"/>
    </xf>
    <xf numFmtId="0" fontId="4" fillId="2" borderId="61" xfId="0" applyFont="1" applyFill="1" applyBorder="1" applyAlignment="1">
      <alignment vertical="center" textRotation="255"/>
    </xf>
    <xf numFmtId="0" fontId="4" fillId="2" borderId="10" xfId="0" applyFont="1" applyFill="1" applyBorder="1" applyAlignment="1">
      <alignment vertical="center" textRotation="255"/>
    </xf>
    <xf numFmtId="0" fontId="2" fillId="0" borderId="83" xfId="0" applyFont="1" applyBorder="1" applyAlignment="1">
      <alignment horizontal="center" vertical="top" textRotation="255" wrapText="1"/>
    </xf>
    <xf numFmtId="0" fontId="2" fillId="0" borderId="27" xfId="0" applyFont="1" applyBorder="1" applyAlignment="1">
      <alignment horizontal="center" vertical="top" textRotation="255"/>
    </xf>
    <xf numFmtId="0" fontId="2" fillId="0" borderId="32" xfId="0" applyFont="1" applyBorder="1" applyAlignment="1">
      <alignment horizontal="center" vertical="top" textRotation="255"/>
    </xf>
    <xf numFmtId="0" fontId="2" fillId="2" borderId="34" xfId="0" applyFont="1" applyFill="1" applyBorder="1" applyAlignment="1">
      <alignment horizontal="center"/>
    </xf>
    <xf numFmtId="0" fontId="0" fillId="0" borderId="86" xfId="0" applyBorder="1" applyAlignment="1">
      <alignment horizontal="center"/>
    </xf>
    <xf numFmtId="0" fontId="4" fillId="2" borderId="62" xfId="0" applyFont="1" applyFill="1" applyBorder="1" applyAlignment="1">
      <alignment horizontal="center" wrapText="1"/>
    </xf>
    <xf numFmtId="0" fontId="0" fillId="0" borderId="40" xfId="0" applyBorder="1" applyAlignment="1">
      <alignment/>
    </xf>
    <xf numFmtId="0" fontId="4" fillId="2" borderId="66" xfId="0" applyFont="1" applyFill="1" applyBorder="1" applyAlignment="1">
      <alignment horizontal="center" vertical="center" textRotation="255"/>
    </xf>
    <xf numFmtId="0" fontId="4" fillId="2" borderId="31" xfId="0" applyFont="1" applyFill="1" applyBorder="1" applyAlignment="1">
      <alignment horizontal="center" vertical="center" textRotation="255"/>
    </xf>
    <xf numFmtId="58" fontId="8" fillId="0" borderId="91" xfId="0" applyNumberFormat="1" applyFont="1" applyBorder="1" applyAlignment="1">
      <alignment horizontal="center" vertical="center"/>
    </xf>
    <xf numFmtId="58" fontId="8" fillId="0" borderId="92" xfId="0" applyNumberFormat="1" applyFont="1" applyBorder="1" applyAlignment="1">
      <alignment horizontal="center" vertical="center"/>
    </xf>
    <xf numFmtId="58" fontId="8" fillId="0" borderId="64" xfId="0" applyNumberFormat="1" applyFont="1" applyBorder="1" applyAlignment="1">
      <alignment horizontal="center" vertical="center"/>
    </xf>
    <xf numFmtId="58" fontId="8" fillId="0" borderId="93" xfId="0" applyNumberFormat="1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4" fillId="2" borderId="6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179" fontId="2" fillId="3" borderId="9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25390625" style="2" customWidth="1"/>
    <col min="3" max="3" width="7.625" style="2" customWidth="1"/>
    <col min="4" max="4" width="9.875" style="2" customWidth="1"/>
    <col min="5" max="5" width="16.875" style="2" customWidth="1"/>
    <col min="6" max="6" width="4.625" style="72" customWidth="1"/>
    <col min="7" max="9" width="4.625" style="2" customWidth="1"/>
    <col min="10" max="10" width="28.625" style="2" customWidth="1"/>
    <col min="11" max="12" width="8.625" style="2" customWidth="1"/>
    <col min="13" max="13" width="4.375" style="72" customWidth="1"/>
    <col min="14" max="14" width="30.25390625" style="2" customWidth="1"/>
    <col min="15" max="15" width="13.625" style="2" customWidth="1"/>
    <col min="16" max="16" width="4.625" style="2" customWidth="1"/>
    <col min="17" max="22" width="9.00390625" style="89" customWidth="1"/>
    <col min="23" max="16384" width="9.00390625" style="2" customWidth="1"/>
  </cols>
  <sheetData>
    <row r="1" spans="1:22" ht="16.5" customHeight="1">
      <c r="A1" s="2" t="s">
        <v>20</v>
      </c>
      <c r="F1" s="214"/>
      <c r="G1" s="214"/>
      <c r="H1" s="214"/>
      <c r="I1" s="214"/>
      <c r="M1" s="2"/>
      <c r="Q1"/>
      <c r="R1"/>
      <c r="S1"/>
      <c r="T1"/>
      <c r="U1"/>
      <c r="V1"/>
    </row>
    <row r="2" spans="1:22" ht="22.5" customHeight="1">
      <c r="A2" s="25" t="s">
        <v>24</v>
      </c>
      <c r="F2" s="214"/>
      <c r="G2" s="214"/>
      <c r="H2" s="214"/>
      <c r="I2" s="214"/>
      <c r="M2" s="2"/>
      <c r="Q2"/>
      <c r="R2"/>
      <c r="S2"/>
      <c r="T2"/>
      <c r="U2"/>
      <c r="V2"/>
    </row>
    <row r="3" spans="6:22" ht="9.75" customHeight="1" thickBot="1">
      <c r="F3" s="214"/>
      <c r="G3" s="214"/>
      <c r="H3" s="214"/>
      <c r="I3" s="214"/>
      <c r="M3" s="2"/>
      <c r="Q3"/>
      <c r="R3"/>
      <c r="S3"/>
      <c r="T3"/>
      <c r="U3"/>
      <c r="V3"/>
    </row>
    <row r="4" spans="1:16" s="1" customFormat="1" ht="31.5" customHeight="1">
      <c r="A4" s="297" t="s">
        <v>35</v>
      </c>
      <c r="B4" s="304" t="s">
        <v>139</v>
      </c>
      <c r="C4" s="300" t="s">
        <v>140</v>
      </c>
      <c r="D4" s="302" t="s">
        <v>23</v>
      </c>
      <c r="E4" s="277" t="s">
        <v>5</v>
      </c>
      <c r="F4" s="286" t="s">
        <v>33</v>
      </c>
      <c r="G4" s="280" t="s">
        <v>34</v>
      </c>
      <c r="H4" s="283" t="s">
        <v>131</v>
      </c>
      <c r="I4" s="289" t="s">
        <v>4</v>
      </c>
      <c r="J4" s="292" t="s">
        <v>153</v>
      </c>
      <c r="K4" s="293"/>
      <c r="L4" s="293"/>
      <c r="M4" s="294"/>
      <c r="N4" s="292" t="s">
        <v>49</v>
      </c>
      <c r="O4" s="293"/>
      <c r="P4" s="294"/>
    </row>
    <row r="5" spans="1:16" s="59" customFormat="1" ht="21.75" customHeight="1">
      <c r="A5" s="298"/>
      <c r="B5" s="305"/>
      <c r="C5" s="301"/>
      <c r="D5" s="303"/>
      <c r="E5" s="278"/>
      <c r="F5" s="287"/>
      <c r="G5" s="281"/>
      <c r="H5" s="284"/>
      <c r="I5" s="290"/>
      <c r="J5" s="275" t="s">
        <v>13</v>
      </c>
      <c r="K5" s="170"/>
      <c r="L5" s="276"/>
      <c r="M5" s="58" t="s">
        <v>14</v>
      </c>
      <c r="N5" s="275" t="s">
        <v>15</v>
      </c>
      <c r="O5" s="276"/>
      <c r="P5" s="58" t="s">
        <v>14</v>
      </c>
    </row>
    <row r="6" spans="1:16" s="1" customFormat="1" ht="43.5" customHeight="1" thickBot="1">
      <c r="A6" s="299"/>
      <c r="B6" s="306"/>
      <c r="C6" s="301"/>
      <c r="D6" s="303"/>
      <c r="E6" s="279"/>
      <c r="F6" s="288"/>
      <c r="G6" s="282"/>
      <c r="H6" s="285"/>
      <c r="I6" s="291"/>
      <c r="J6" s="60" t="s">
        <v>30</v>
      </c>
      <c r="K6" s="61" t="s">
        <v>7</v>
      </c>
      <c r="L6" s="61" t="s">
        <v>8</v>
      </c>
      <c r="M6" s="62" t="s">
        <v>141</v>
      </c>
      <c r="N6" s="63" t="s">
        <v>31</v>
      </c>
      <c r="O6" s="187" t="s">
        <v>32</v>
      </c>
      <c r="P6" s="62" t="s">
        <v>141</v>
      </c>
    </row>
    <row r="7" spans="1:20" s="54" customFormat="1" ht="26.25" customHeight="1">
      <c r="A7" s="114">
        <v>16</v>
      </c>
      <c r="B7" s="127">
        <v>201</v>
      </c>
      <c r="C7" s="132" t="s">
        <v>76</v>
      </c>
      <c r="D7" s="133" t="s">
        <v>52</v>
      </c>
      <c r="E7" s="130" t="s">
        <v>67</v>
      </c>
      <c r="F7" s="200">
        <v>1</v>
      </c>
      <c r="G7" s="201">
        <v>2</v>
      </c>
      <c r="H7" s="188">
        <v>1</v>
      </c>
      <c r="I7" s="189">
        <v>1</v>
      </c>
      <c r="J7" s="123" t="s">
        <v>77</v>
      </c>
      <c r="K7" s="118">
        <v>38806</v>
      </c>
      <c r="L7" s="118">
        <v>38808</v>
      </c>
      <c r="M7" s="209"/>
      <c r="N7" s="115" t="s">
        <v>85</v>
      </c>
      <c r="O7" s="186" t="s">
        <v>108</v>
      </c>
      <c r="P7" s="180"/>
      <c r="Q7" s="90"/>
      <c r="R7" s="90"/>
      <c r="S7" s="90"/>
      <c r="T7" s="90"/>
    </row>
    <row r="8" spans="1:20" s="54" customFormat="1" ht="13.5">
      <c r="A8" s="81">
        <v>16</v>
      </c>
      <c r="B8" s="96">
        <v>202</v>
      </c>
      <c r="C8" s="134" t="s">
        <v>76</v>
      </c>
      <c r="D8" s="135" t="s">
        <v>53</v>
      </c>
      <c r="E8" s="168" t="s">
        <v>68</v>
      </c>
      <c r="F8" s="202">
        <v>1</v>
      </c>
      <c r="G8" s="203">
        <v>1</v>
      </c>
      <c r="H8" s="190">
        <v>1</v>
      </c>
      <c r="I8" s="191">
        <v>1</v>
      </c>
      <c r="J8" s="124" t="s">
        <v>78</v>
      </c>
      <c r="K8" s="119">
        <v>38657</v>
      </c>
      <c r="L8" s="119">
        <v>38657</v>
      </c>
      <c r="M8" s="210"/>
      <c r="N8" s="82" t="s">
        <v>86</v>
      </c>
      <c r="O8" s="120" t="s">
        <v>109</v>
      </c>
      <c r="P8" s="181"/>
      <c r="Q8" s="90"/>
      <c r="R8" s="90"/>
      <c r="S8" s="90"/>
      <c r="T8" s="90"/>
    </row>
    <row r="9" spans="1:20" s="54" customFormat="1" ht="22.5">
      <c r="A9" s="81">
        <v>16</v>
      </c>
      <c r="B9" s="96">
        <v>204</v>
      </c>
      <c r="C9" s="134" t="s">
        <v>76</v>
      </c>
      <c r="D9" s="135" t="s">
        <v>54</v>
      </c>
      <c r="E9" s="146" t="s">
        <v>69</v>
      </c>
      <c r="F9" s="202">
        <v>1</v>
      </c>
      <c r="G9" s="203">
        <v>2</v>
      </c>
      <c r="H9" s="190">
        <v>1</v>
      </c>
      <c r="I9" s="191">
        <v>1</v>
      </c>
      <c r="J9" s="124" t="s">
        <v>79</v>
      </c>
      <c r="K9" s="119">
        <v>38063</v>
      </c>
      <c r="L9" s="119">
        <v>38078</v>
      </c>
      <c r="M9" s="210"/>
      <c r="N9" s="82" t="s">
        <v>87</v>
      </c>
      <c r="O9" s="120" t="s">
        <v>110</v>
      </c>
      <c r="P9" s="182"/>
      <c r="Q9" s="90"/>
      <c r="R9" s="90"/>
      <c r="S9" s="90"/>
      <c r="T9" s="90"/>
    </row>
    <row r="10" spans="1:20" s="54" customFormat="1" ht="22.5">
      <c r="A10" s="116">
        <v>16</v>
      </c>
      <c r="B10" s="140">
        <v>205</v>
      </c>
      <c r="C10" s="141" t="s">
        <v>76</v>
      </c>
      <c r="D10" s="142" t="s">
        <v>55</v>
      </c>
      <c r="E10" s="145" t="s">
        <v>70</v>
      </c>
      <c r="F10" s="204">
        <v>1</v>
      </c>
      <c r="G10" s="205">
        <v>2</v>
      </c>
      <c r="H10" s="192">
        <v>0</v>
      </c>
      <c r="I10" s="193">
        <v>0</v>
      </c>
      <c r="J10" s="143"/>
      <c r="K10" s="144"/>
      <c r="L10" s="144"/>
      <c r="M10" s="210">
        <v>0</v>
      </c>
      <c r="N10" s="82" t="s">
        <v>88</v>
      </c>
      <c r="O10" s="120" t="s">
        <v>111</v>
      </c>
      <c r="P10" s="182"/>
      <c r="Q10" s="90"/>
      <c r="R10" s="90"/>
      <c r="S10" s="90"/>
      <c r="T10" s="90"/>
    </row>
    <row r="11" spans="1:20" s="54" customFormat="1" ht="13.5">
      <c r="A11" s="81">
        <v>16</v>
      </c>
      <c r="B11" s="96">
        <v>206</v>
      </c>
      <c r="C11" s="134" t="s">
        <v>76</v>
      </c>
      <c r="D11" s="135" t="s">
        <v>56</v>
      </c>
      <c r="E11" s="146" t="s">
        <v>123</v>
      </c>
      <c r="F11" s="202">
        <v>2</v>
      </c>
      <c r="G11" s="203">
        <v>2</v>
      </c>
      <c r="H11" s="190">
        <v>1</v>
      </c>
      <c r="I11" s="191">
        <v>0</v>
      </c>
      <c r="J11" s="124"/>
      <c r="K11" s="120"/>
      <c r="L11" s="120"/>
      <c r="M11" s="210">
        <v>0</v>
      </c>
      <c r="N11" s="82" t="s">
        <v>130</v>
      </c>
      <c r="O11" s="120" t="s">
        <v>112</v>
      </c>
      <c r="P11" s="182"/>
      <c r="Q11" s="90"/>
      <c r="R11" s="90"/>
      <c r="S11" s="90"/>
      <c r="T11" s="90"/>
    </row>
    <row r="12" spans="1:20" s="54" customFormat="1" ht="13.5">
      <c r="A12" s="81">
        <v>16</v>
      </c>
      <c r="B12" s="96">
        <v>207</v>
      </c>
      <c r="C12" s="134" t="s">
        <v>76</v>
      </c>
      <c r="D12" s="135" t="s">
        <v>57</v>
      </c>
      <c r="E12" s="146" t="s">
        <v>123</v>
      </c>
      <c r="F12" s="202">
        <v>2</v>
      </c>
      <c r="G12" s="203">
        <v>2</v>
      </c>
      <c r="H12" s="190">
        <v>1</v>
      </c>
      <c r="I12" s="191">
        <v>0</v>
      </c>
      <c r="J12" s="124"/>
      <c r="K12" s="120"/>
      <c r="L12" s="120"/>
      <c r="M12" s="211">
        <v>0</v>
      </c>
      <c r="N12" s="82" t="s">
        <v>89</v>
      </c>
      <c r="O12" s="120" t="s">
        <v>113</v>
      </c>
      <c r="P12" s="182"/>
      <c r="Q12" s="90"/>
      <c r="R12" s="90"/>
      <c r="S12" s="90"/>
      <c r="T12" s="90"/>
    </row>
    <row r="13" spans="1:20" s="54" customFormat="1" ht="13.5">
      <c r="A13" s="81">
        <v>16</v>
      </c>
      <c r="B13" s="96">
        <v>208</v>
      </c>
      <c r="C13" s="134" t="s">
        <v>76</v>
      </c>
      <c r="D13" s="136" t="s">
        <v>58</v>
      </c>
      <c r="E13" s="146" t="s">
        <v>71</v>
      </c>
      <c r="F13" s="202">
        <v>1</v>
      </c>
      <c r="G13" s="203">
        <v>2</v>
      </c>
      <c r="H13" s="190">
        <v>1</v>
      </c>
      <c r="I13" s="191">
        <v>1</v>
      </c>
      <c r="J13" s="125" t="s">
        <v>80</v>
      </c>
      <c r="K13" s="121">
        <v>38622</v>
      </c>
      <c r="L13" s="121">
        <v>38622</v>
      </c>
      <c r="M13" s="210"/>
      <c r="N13" s="100" t="s">
        <v>90</v>
      </c>
      <c r="O13" s="120" t="s">
        <v>114</v>
      </c>
      <c r="P13" s="182"/>
      <c r="Q13" s="90"/>
      <c r="R13" s="90"/>
      <c r="S13" s="90"/>
      <c r="T13" s="90"/>
    </row>
    <row r="14" spans="1:20" s="54" customFormat="1" ht="13.5">
      <c r="A14" s="81">
        <v>16</v>
      </c>
      <c r="B14" s="96">
        <v>209</v>
      </c>
      <c r="C14" s="134" t="s">
        <v>76</v>
      </c>
      <c r="D14" s="135" t="s">
        <v>59</v>
      </c>
      <c r="E14" s="146" t="s">
        <v>115</v>
      </c>
      <c r="F14" s="202">
        <v>1</v>
      </c>
      <c r="G14" s="203">
        <v>2</v>
      </c>
      <c r="H14" s="190">
        <v>0</v>
      </c>
      <c r="I14" s="191">
        <v>1</v>
      </c>
      <c r="J14" s="124"/>
      <c r="K14" s="120"/>
      <c r="L14" s="120"/>
      <c r="M14" s="212">
        <v>0</v>
      </c>
      <c r="N14" s="82" t="s">
        <v>91</v>
      </c>
      <c r="O14" s="120" t="s">
        <v>116</v>
      </c>
      <c r="P14" s="182"/>
      <c r="Q14" s="90"/>
      <c r="R14" s="90"/>
      <c r="S14" s="90"/>
      <c r="T14" s="90"/>
    </row>
    <row r="15" spans="1:20" s="54" customFormat="1" ht="13.5">
      <c r="A15" s="81">
        <v>16</v>
      </c>
      <c r="B15" s="96">
        <v>210</v>
      </c>
      <c r="C15" s="134" t="s">
        <v>76</v>
      </c>
      <c r="D15" s="135" t="s">
        <v>60</v>
      </c>
      <c r="E15" s="146" t="s">
        <v>124</v>
      </c>
      <c r="F15" s="202">
        <v>2</v>
      </c>
      <c r="G15" s="203">
        <v>2</v>
      </c>
      <c r="H15" s="190">
        <v>0</v>
      </c>
      <c r="I15" s="191">
        <v>1</v>
      </c>
      <c r="J15" s="124" t="s">
        <v>81</v>
      </c>
      <c r="K15" s="119">
        <v>38804</v>
      </c>
      <c r="L15" s="119">
        <v>38808</v>
      </c>
      <c r="M15" s="210"/>
      <c r="N15" s="82" t="s">
        <v>92</v>
      </c>
      <c r="O15" s="120" t="s">
        <v>117</v>
      </c>
      <c r="P15" s="182"/>
      <c r="Q15" s="90"/>
      <c r="R15" s="90"/>
      <c r="S15" s="90"/>
      <c r="T15" s="90"/>
    </row>
    <row r="16" spans="1:20" s="54" customFormat="1" ht="22.5">
      <c r="A16" s="81">
        <v>16</v>
      </c>
      <c r="B16" s="96">
        <v>211</v>
      </c>
      <c r="C16" s="134" t="s">
        <v>76</v>
      </c>
      <c r="D16" s="137" t="s">
        <v>61</v>
      </c>
      <c r="E16" s="147" t="s">
        <v>72</v>
      </c>
      <c r="F16" s="202">
        <v>1</v>
      </c>
      <c r="G16" s="206">
        <v>2</v>
      </c>
      <c r="H16" s="190">
        <v>1</v>
      </c>
      <c r="I16" s="191">
        <v>1</v>
      </c>
      <c r="J16" s="125" t="s">
        <v>82</v>
      </c>
      <c r="K16" s="169">
        <v>39071</v>
      </c>
      <c r="L16" s="121">
        <v>39173</v>
      </c>
      <c r="M16" s="211"/>
      <c r="N16" s="82" t="s">
        <v>93</v>
      </c>
      <c r="O16" s="120" t="s">
        <v>118</v>
      </c>
      <c r="P16" s="182"/>
      <c r="Q16" s="90"/>
      <c r="R16" s="90"/>
      <c r="S16" s="90"/>
      <c r="T16" s="90"/>
    </row>
    <row r="17" spans="1:20" s="54" customFormat="1" ht="13.5">
      <c r="A17" s="81">
        <v>16</v>
      </c>
      <c r="B17" s="96">
        <v>321</v>
      </c>
      <c r="C17" s="134" t="s">
        <v>76</v>
      </c>
      <c r="D17" s="135" t="s">
        <v>62</v>
      </c>
      <c r="E17" s="146" t="s">
        <v>75</v>
      </c>
      <c r="F17" s="202">
        <v>2</v>
      </c>
      <c r="G17" s="203">
        <v>2</v>
      </c>
      <c r="H17" s="190">
        <v>0</v>
      </c>
      <c r="I17" s="191">
        <v>0</v>
      </c>
      <c r="J17" s="124"/>
      <c r="K17" s="120"/>
      <c r="L17" s="120"/>
      <c r="M17" s="210">
        <v>1</v>
      </c>
      <c r="N17" s="82"/>
      <c r="O17" s="120"/>
      <c r="P17" s="211">
        <v>1</v>
      </c>
      <c r="Q17" s="90"/>
      <c r="R17" s="90"/>
      <c r="S17" s="90"/>
      <c r="T17" s="90"/>
    </row>
    <row r="18" spans="1:20" s="54" customFormat="1" ht="33.75">
      <c r="A18" s="116">
        <v>16</v>
      </c>
      <c r="B18" s="140">
        <v>322</v>
      </c>
      <c r="C18" s="141" t="s">
        <v>76</v>
      </c>
      <c r="D18" s="142" t="s">
        <v>63</v>
      </c>
      <c r="E18" s="145" t="s">
        <v>75</v>
      </c>
      <c r="F18" s="204">
        <v>2</v>
      </c>
      <c r="G18" s="205">
        <v>2</v>
      </c>
      <c r="H18" s="192">
        <v>1</v>
      </c>
      <c r="I18" s="193">
        <v>0</v>
      </c>
      <c r="J18" s="124"/>
      <c r="K18" s="120"/>
      <c r="L18" s="120"/>
      <c r="M18" s="210">
        <v>0</v>
      </c>
      <c r="N18" s="82" t="s">
        <v>107</v>
      </c>
      <c r="O18" s="120" t="s">
        <v>119</v>
      </c>
      <c r="P18" s="182"/>
      <c r="Q18" s="90"/>
      <c r="R18" s="90"/>
      <c r="S18" s="90"/>
      <c r="T18" s="90"/>
    </row>
    <row r="19" spans="1:20" s="54" customFormat="1" ht="13.5">
      <c r="A19" s="81">
        <v>16</v>
      </c>
      <c r="B19" s="96">
        <v>323</v>
      </c>
      <c r="C19" s="134" t="s">
        <v>76</v>
      </c>
      <c r="D19" s="135" t="s">
        <v>64</v>
      </c>
      <c r="E19" s="146" t="s">
        <v>73</v>
      </c>
      <c r="F19" s="202">
        <v>1</v>
      </c>
      <c r="G19" s="203">
        <v>2</v>
      </c>
      <c r="H19" s="190">
        <v>0</v>
      </c>
      <c r="I19" s="191">
        <v>1</v>
      </c>
      <c r="J19" s="124"/>
      <c r="K19" s="120"/>
      <c r="L19" s="120"/>
      <c r="M19" s="210">
        <v>0</v>
      </c>
      <c r="N19" s="82" t="s">
        <v>94</v>
      </c>
      <c r="O19" s="120" t="s">
        <v>120</v>
      </c>
      <c r="P19" s="182"/>
      <c r="Q19" s="90"/>
      <c r="R19" s="90"/>
      <c r="S19" s="90"/>
      <c r="T19" s="90"/>
    </row>
    <row r="20" spans="1:20" s="54" customFormat="1" ht="13.5">
      <c r="A20" s="81">
        <v>16</v>
      </c>
      <c r="B20" s="96">
        <v>342</v>
      </c>
      <c r="C20" s="134" t="s">
        <v>76</v>
      </c>
      <c r="D20" s="135" t="s">
        <v>65</v>
      </c>
      <c r="E20" s="146" t="s">
        <v>74</v>
      </c>
      <c r="F20" s="202">
        <v>2</v>
      </c>
      <c r="G20" s="203">
        <v>2</v>
      </c>
      <c r="H20" s="190">
        <v>1</v>
      </c>
      <c r="I20" s="194">
        <v>1</v>
      </c>
      <c r="J20" s="124" t="s">
        <v>83</v>
      </c>
      <c r="K20" s="119">
        <v>37708</v>
      </c>
      <c r="L20" s="119">
        <v>37712</v>
      </c>
      <c r="M20" s="210"/>
      <c r="N20" s="82" t="s">
        <v>95</v>
      </c>
      <c r="O20" s="120" t="s">
        <v>121</v>
      </c>
      <c r="P20" s="181"/>
      <c r="Q20" s="90"/>
      <c r="R20" s="90"/>
      <c r="S20" s="90"/>
      <c r="T20" s="90"/>
    </row>
    <row r="21" spans="1:20" s="54" customFormat="1" ht="23.25" thickBot="1">
      <c r="A21" s="116">
        <v>16</v>
      </c>
      <c r="B21" s="128">
        <v>343</v>
      </c>
      <c r="C21" s="138" t="s">
        <v>76</v>
      </c>
      <c r="D21" s="139" t="s">
        <v>66</v>
      </c>
      <c r="E21" s="148" t="s">
        <v>75</v>
      </c>
      <c r="F21" s="204">
        <v>2</v>
      </c>
      <c r="G21" s="207">
        <v>2</v>
      </c>
      <c r="H21" s="195">
        <v>1</v>
      </c>
      <c r="I21" s="196">
        <v>1</v>
      </c>
      <c r="J21" s="126" t="s">
        <v>84</v>
      </c>
      <c r="K21" s="122">
        <v>37337</v>
      </c>
      <c r="L21" s="122">
        <v>37347</v>
      </c>
      <c r="M21" s="213"/>
      <c r="N21" s="117" t="s">
        <v>96</v>
      </c>
      <c r="O21" s="185" t="s">
        <v>122</v>
      </c>
      <c r="P21" s="183"/>
      <c r="Q21" s="90"/>
      <c r="R21" s="90"/>
      <c r="S21" s="90"/>
      <c r="T21" s="90"/>
    </row>
    <row r="22" spans="1:22" s="54" customFormat="1" ht="16.5" customHeight="1" thickBot="1">
      <c r="A22" s="83"/>
      <c r="B22" s="129">
        <v>1000</v>
      </c>
      <c r="C22" s="295" t="s">
        <v>10</v>
      </c>
      <c r="D22" s="296"/>
      <c r="E22" s="131"/>
      <c r="F22" s="208"/>
      <c r="G22" s="197"/>
      <c r="H22" s="198">
        <f>SUM(H7:H21)</f>
        <v>10</v>
      </c>
      <c r="I22" s="199">
        <f>SUM(I7:I21)</f>
        <v>10</v>
      </c>
      <c r="J22" s="91">
        <f>COUNTA(J7:J21)</f>
        <v>8</v>
      </c>
      <c r="K22" s="92"/>
      <c r="L22" s="92"/>
      <c r="M22" s="93"/>
      <c r="N22" s="179">
        <f>COUNTA(N7:N21)</f>
        <v>14</v>
      </c>
      <c r="O22" s="92"/>
      <c r="P22" s="184"/>
      <c r="Q22" s="90"/>
      <c r="R22" s="90"/>
      <c r="S22" s="90"/>
      <c r="T22" s="90"/>
      <c r="U22" s="90"/>
      <c r="V22" s="90"/>
    </row>
    <row r="23" spans="10:12" ht="4.5" customHeight="1">
      <c r="J23" s="89"/>
      <c r="K23" s="89"/>
      <c r="L23" s="89"/>
    </row>
    <row r="24" spans="10:12" ht="13.5">
      <c r="J24" s="89"/>
      <c r="K24" s="89"/>
      <c r="L24" s="89"/>
    </row>
    <row r="25" spans="10:12" ht="13.5">
      <c r="J25" s="89"/>
      <c r="K25" s="89"/>
      <c r="L25" s="89"/>
    </row>
    <row r="26" spans="10:12" ht="13.5">
      <c r="J26" s="89"/>
      <c r="K26" s="89"/>
      <c r="L26" s="89"/>
    </row>
  </sheetData>
  <mergeCells count="14">
    <mergeCell ref="C22:D22"/>
    <mergeCell ref="A4:A6"/>
    <mergeCell ref="C4:C6"/>
    <mergeCell ref="D4:D6"/>
    <mergeCell ref="B4:B6"/>
    <mergeCell ref="N5:O5"/>
    <mergeCell ref="E4:E6"/>
    <mergeCell ref="G4:G6"/>
    <mergeCell ref="H4:H6"/>
    <mergeCell ref="J5:L5"/>
    <mergeCell ref="F4:F6"/>
    <mergeCell ref="I4:I6"/>
    <mergeCell ref="J4:M4"/>
    <mergeCell ref="N4:P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&amp;R（富山県）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8.625" style="2" customWidth="1"/>
    <col min="5" max="5" width="20.625" style="2" customWidth="1"/>
    <col min="6" max="6" width="11.625" style="2" customWidth="1"/>
    <col min="7" max="7" width="8.625" style="2" customWidth="1"/>
    <col min="8" max="8" width="24.50390625" style="2" customWidth="1"/>
    <col min="9" max="9" width="12.25390625" style="2" bestFit="1" customWidth="1"/>
    <col min="10" max="10" width="21.50390625" style="2" customWidth="1"/>
    <col min="11" max="11" width="4.25390625" style="72" customWidth="1"/>
    <col min="12" max="13" width="4.25390625" style="2" customWidth="1"/>
    <col min="14" max="14" width="4.25390625" style="72" customWidth="1"/>
    <col min="15" max="19" width="4.25390625" style="2" customWidth="1"/>
    <col min="20" max="20" width="7.125" style="2" customWidth="1"/>
    <col min="21" max="16384" width="9.00390625" style="2" customWidth="1"/>
  </cols>
  <sheetData>
    <row r="1" ht="12">
      <c r="A1" s="2" t="s">
        <v>21</v>
      </c>
    </row>
    <row r="2" ht="22.5" customHeight="1">
      <c r="A2" s="25" t="s">
        <v>42</v>
      </c>
    </row>
    <row r="3" ht="12.75" thickBot="1"/>
    <row r="4" spans="1:20" s="1" customFormat="1" ht="19.5" customHeight="1">
      <c r="A4" s="307" t="s">
        <v>35</v>
      </c>
      <c r="B4" s="310" t="s">
        <v>158</v>
      </c>
      <c r="C4" s="313" t="s">
        <v>132</v>
      </c>
      <c r="D4" s="316" t="s">
        <v>133</v>
      </c>
      <c r="E4" s="292" t="s">
        <v>46</v>
      </c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4"/>
      <c r="T4" s="325" t="s">
        <v>25</v>
      </c>
    </row>
    <row r="5" spans="1:20" s="1" customFormat="1" ht="19.5" customHeight="1">
      <c r="A5" s="308"/>
      <c r="B5" s="311"/>
      <c r="C5" s="314"/>
      <c r="D5" s="317"/>
      <c r="E5" s="69"/>
      <c r="F5" s="67"/>
      <c r="G5" s="70"/>
      <c r="H5" s="70"/>
      <c r="I5" s="70"/>
      <c r="J5" s="70"/>
      <c r="K5" s="275" t="s">
        <v>103</v>
      </c>
      <c r="L5" s="170"/>
      <c r="M5" s="170"/>
      <c r="N5" s="170"/>
      <c r="O5" s="170"/>
      <c r="P5" s="170"/>
      <c r="Q5" s="170"/>
      <c r="R5" s="170"/>
      <c r="S5" s="331"/>
      <c r="T5" s="326"/>
    </row>
    <row r="6" spans="1:20" s="1" customFormat="1" ht="19.5" customHeight="1">
      <c r="A6" s="308"/>
      <c r="B6" s="311"/>
      <c r="C6" s="314"/>
      <c r="D6" s="317"/>
      <c r="E6" s="328" t="s">
        <v>159</v>
      </c>
      <c r="F6" s="64"/>
      <c r="G6" s="319" t="s">
        <v>40</v>
      </c>
      <c r="H6" s="319"/>
      <c r="I6" s="319"/>
      <c r="J6" s="320"/>
      <c r="K6" s="321" t="s">
        <v>47</v>
      </c>
      <c r="L6" s="322"/>
      <c r="M6" s="323"/>
      <c r="N6" s="320" t="s">
        <v>48</v>
      </c>
      <c r="O6" s="322"/>
      <c r="P6" s="323"/>
      <c r="Q6" s="320" t="s">
        <v>160</v>
      </c>
      <c r="R6" s="322"/>
      <c r="S6" s="330"/>
      <c r="T6" s="326"/>
    </row>
    <row r="7" spans="1:20" ht="49.5" customHeight="1">
      <c r="A7" s="309"/>
      <c r="B7" s="312"/>
      <c r="C7" s="315"/>
      <c r="D7" s="318"/>
      <c r="E7" s="329"/>
      <c r="F7" s="223" t="s">
        <v>36</v>
      </c>
      <c r="G7" s="224" t="s">
        <v>37</v>
      </c>
      <c r="H7" s="224" t="s">
        <v>39</v>
      </c>
      <c r="I7" s="224" t="s">
        <v>38</v>
      </c>
      <c r="J7" s="225" t="s">
        <v>104</v>
      </c>
      <c r="K7" s="226" t="s">
        <v>161</v>
      </c>
      <c r="L7" s="227" t="s">
        <v>162</v>
      </c>
      <c r="M7" s="228" t="s">
        <v>41</v>
      </c>
      <c r="N7" s="229" t="s">
        <v>161</v>
      </c>
      <c r="O7" s="227" t="s">
        <v>162</v>
      </c>
      <c r="P7" s="230" t="s">
        <v>41</v>
      </c>
      <c r="Q7" s="228" t="s">
        <v>161</v>
      </c>
      <c r="R7" s="227" t="s">
        <v>162</v>
      </c>
      <c r="S7" s="228" t="s">
        <v>41</v>
      </c>
      <c r="T7" s="327"/>
    </row>
    <row r="8" spans="1:20" s="54" customFormat="1" ht="51" customHeight="1">
      <c r="A8" s="116">
        <v>16</v>
      </c>
      <c r="B8" s="140">
        <v>201</v>
      </c>
      <c r="C8" s="141" t="s">
        <v>76</v>
      </c>
      <c r="D8" s="149" t="s">
        <v>52</v>
      </c>
      <c r="E8" s="231" t="s">
        <v>97</v>
      </c>
      <c r="F8" s="150"/>
      <c r="G8" s="150" t="s">
        <v>125</v>
      </c>
      <c r="H8" s="151" t="s">
        <v>163</v>
      </c>
      <c r="I8" s="151" t="s">
        <v>126</v>
      </c>
      <c r="J8" s="222" t="s">
        <v>151</v>
      </c>
      <c r="K8" s="94" t="s">
        <v>105</v>
      </c>
      <c r="L8" s="73"/>
      <c r="M8" s="84"/>
      <c r="N8" s="85"/>
      <c r="O8" s="84"/>
      <c r="P8" s="85" t="s">
        <v>106</v>
      </c>
      <c r="Q8" s="84"/>
      <c r="R8" s="84"/>
      <c r="S8" s="86"/>
      <c r="T8" s="219">
        <v>0</v>
      </c>
    </row>
    <row r="9" spans="1:20" s="54" customFormat="1" ht="33" customHeight="1">
      <c r="A9" s="116">
        <v>16</v>
      </c>
      <c r="B9" s="140">
        <v>202</v>
      </c>
      <c r="C9" s="141" t="s">
        <v>76</v>
      </c>
      <c r="D9" s="149" t="s">
        <v>53</v>
      </c>
      <c r="E9" s="231" t="s">
        <v>98</v>
      </c>
      <c r="F9" s="150"/>
      <c r="G9" s="150" t="s">
        <v>127</v>
      </c>
      <c r="H9" s="151" t="s">
        <v>164</v>
      </c>
      <c r="I9" s="151" t="s">
        <v>128</v>
      </c>
      <c r="J9" s="152" t="s">
        <v>129</v>
      </c>
      <c r="K9" s="95" t="s">
        <v>106</v>
      </c>
      <c r="L9" s="74"/>
      <c r="M9" s="84"/>
      <c r="N9" s="85" t="s">
        <v>106</v>
      </c>
      <c r="O9" s="84"/>
      <c r="P9" s="84"/>
      <c r="Q9" s="84"/>
      <c r="R9" s="84"/>
      <c r="S9" s="86"/>
      <c r="T9" s="219">
        <v>1</v>
      </c>
    </row>
    <row r="10" spans="1:20" ht="13.5" customHeight="1">
      <c r="A10" s="81">
        <v>16</v>
      </c>
      <c r="B10" s="154">
        <v>204</v>
      </c>
      <c r="C10" s="134" t="s">
        <v>76</v>
      </c>
      <c r="D10" s="97" t="s">
        <v>54</v>
      </c>
      <c r="E10" s="56"/>
      <c r="F10" s="4"/>
      <c r="G10" s="4"/>
      <c r="H10" s="4"/>
      <c r="I10" s="4"/>
      <c r="J10" s="12"/>
      <c r="K10" s="78"/>
      <c r="L10" s="4"/>
      <c r="M10" s="4"/>
      <c r="N10" s="87"/>
      <c r="O10" s="4"/>
      <c r="P10" s="4"/>
      <c r="Q10" s="4"/>
      <c r="R10" s="4"/>
      <c r="S10" s="10"/>
      <c r="T10" s="220">
        <v>1</v>
      </c>
    </row>
    <row r="11" spans="1:20" ht="13.5" customHeight="1">
      <c r="A11" s="81">
        <v>16</v>
      </c>
      <c r="B11" s="154">
        <v>205</v>
      </c>
      <c r="C11" s="134" t="s">
        <v>76</v>
      </c>
      <c r="D11" s="97" t="s">
        <v>55</v>
      </c>
      <c r="E11" s="56"/>
      <c r="F11" s="4"/>
      <c r="G11" s="4"/>
      <c r="H11" s="4"/>
      <c r="I11" s="4"/>
      <c r="J11" s="12"/>
      <c r="K11" s="78"/>
      <c r="L11" s="4"/>
      <c r="M11" s="4"/>
      <c r="N11" s="87"/>
      <c r="O11" s="4"/>
      <c r="P11" s="4"/>
      <c r="Q11" s="4"/>
      <c r="R11" s="4"/>
      <c r="S11" s="10"/>
      <c r="T11" s="220">
        <v>0</v>
      </c>
    </row>
    <row r="12" spans="1:20" ht="13.5" customHeight="1">
      <c r="A12" s="81">
        <v>16</v>
      </c>
      <c r="B12" s="154">
        <v>206</v>
      </c>
      <c r="C12" s="134" t="s">
        <v>76</v>
      </c>
      <c r="D12" s="97" t="s">
        <v>56</v>
      </c>
      <c r="E12" s="56"/>
      <c r="F12" s="4"/>
      <c r="G12" s="4"/>
      <c r="H12" s="4"/>
      <c r="I12" s="4"/>
      <c r="J12" s="12"/>
      <c r="K12" s="78"/>
      <c r="L12" s="4"/>
      <c r="M12" s="4"/>
      <c r="N12" s="87"/>
      <c r="O12" s="4"/>
      <c r="P12" s="4"/>
      <c r="Q12" s="4"/>
      <c r="R12" s="4"/>
      <c r="S12" s="10"/>
      <c r="T12" s="220">
        <v>0</v>
      </c>
    </row>
    <row r="13" spans="1:20" ht="13.5" customHeight="1">
      <c r="A13" s="81">
        <v>16</v>
      </c>
      <c r="B13" s="154">
        <v>207</v>
      </c>
      <c r="C13" s="134" t="s">
        <v>76</v>
      </c>
      <c r="D13" s="97" t="s">
        <v>57</v>
      </c>
      <c r="E13" s="56"/>
      <c r="F13" s="4"/>
      <c r="G13" s="4"/>
      <c r="H13" s="4"/>
      <c r="I13" s="4"/>
      <c r="J13" s="12"/>
      <c r="K13" s="78"/>
      <c r="L13" s="4"/>
      <c r="M13" s="4"/>
      <c r="N13" s="87"/>
      <c r="O13" s="4"/>
      <c r="P13" s="4"/>
      <c r="Q13" s="4"/>
      <c r="R13" s="4"/>
      <c r="S13" s="10"/>
      <c r="T13" s="220">
        <v>0</v>
      </c>
    </row>
    <row r="14" spans="1:20" ht="13.5" customHeight="1">
      <c r="A14" s="81">
        <v>16</v>
      </c>
      <c r="B14" s="154">
        <v>208</v>
      </c>
      <c r="C14" s="134" t="s">
        <v>76</v>
      </c>
      <c r="D14" s="98" t="s">
        <v>58</v>
      </c>
      <c r="E14" s="56"/>
      <c r="F14" s="4"/>
      <c r="G14" s="4"/>
      <c r="H14" s="4"/>
      <c r="I14" s="4"/>
      <c r="J14" s="12"/>
      <c r="K14" s="78"/>
      <c r="L14" s="4"/>
      <c r="M14" s="4"/>
      <c r="N14" s="87"/>
      <c r="O14" s="4"/>
      <c r="P14" s="4"/>
      <c r="Q14" s="4"/>
      <c r="R14" s="4"/>
      <c r="S14" s="10"/>
      <c r="T14" s="220">
        <v>0</v>
      </c>
    </row>
    <row r="15" spans="1:20" ht="13.5" customHeight="1">
      <c r="A15" s="81">
        <v>16</v>
      </c>
      <c r="B15" s="154">
        <v>209</v>
      </c>
      <c r="C15" s="134" t="s">
        <v>76</v>
      </c>
      <c r="D15" s="97" t="s">
        <v>59</v>
      </c>
      <c r="E15" s="56"/>
      <c r="F15" s="4"/>
      <c r="G15" s="4"/>
      <c r="H15" s="4"/>
      <c r="I15" s="4"/>
      <c r="J15" s="12"/>
      <c r="K15" s="78"/>
      <c r="L15" s="4"/>
      <c r="M15" s="4"/>
      <c r="N15" s="87"/>
      <c r="O15" s="4"/>
      <c r="P15" s="4"/>
      <c r="Q15" s="4"/>
      <c r="R15" s="4"/>
      <c r="S15" s="10"/>
      <c r="T15" s="220">
        <v>1</v>
      </c>
    </row>
    <row r="16" spans="1:20" ht="13.5" customHeight="1">
      <c r="A16" s="81">
        <v>16</v>
      </c>
      <c r="B16" s="154">
        <v>210</v>
      </c>
      <c r="C16" s="134" t="s">
        <v>76</v>
      </c>
      <c r="D16" s="97" t="s">
        <v>60</v>
      </c>
      <c r="E16" s="56"/>
      <c r="F16" s="4"/>
      <c r="G16" s="4"/>
      <c r="H16" s="4"/>
      <c r="I16" s="4"/>
      <c r="J16" s="12"/>
      <c r="K16" s="78"/>
      <c r="L16" s="4"/>
      <c r="M16" s="4"/>
      <c r="N16" s="87"/>
      <c r="O16" s="4"/>
      <c r="P16" s="4"/>
      <c r="Q16" s="4"/>
      <c r="R16" s="4"/>
      <c r="S16" s="10"/>
      <c r="T16" s="220">
        <v>0</v>
      </c>
    </row>
    <row r="17" spans="1:20" ht="13.5" customHeight="1">
      <c r="A17" s="81">
        <v>16</v>
      </c>
      <c r="B17" s="154">
        <v>211</v>
      </c>
      <c r="C17" s="134" t="s">
        <v>76</v>
      </c>
      <c r="D17" s="99" t="s">
        <v>61</v>
      </c>
      <c r="E17" s="56"/>
      <c r="F17" s="4"/>
      <c r="G17" s="4"/>
      <c r="H17" s="4"/>
      <c r="I17" s="4"/>
      <c r="J17" s="12"/>
      <c r="K17" s="78"/>
      <c r="L17" s="4"/>
      <c r="M17" s="4"/>
      <c r="N17" s="87"/>
      <c r="O17" s="4"/>
      <c r="P17" s="4"/>
      <c r="Q17" s="4"/>
      <c r="R17" s="4"/>
      <c r="S17" s="10"/>
      <c r="T17" s="220">
        <v>0</v>
      </c>
    </row>
    <row r="18" spans="1:20" ht="13.5" customHeight="1">
      <c r="A18" s="81">
        <v>16</v>
      </c>
      <c r="B18" s="154">
        <v>321</v>
      </c>
      <c r="C18" s="134" t="s">
        <v>76</v>
      </c>
      <c r="D18" s="97" t="s">
        <v>62</v>
      </c>
      <c r="E18" s="56"/>
      <c r="F18" s="4"/>
      <c r="G18" s="4"/>
      <c r="H18" s="4"/>
      <c r="I18" s="4"/>
      <c r="J18" s="12"/>
      <c r="K18" s="78"/>
      <c r="L18" s="4"/>
      <c r="M18" s="4"/>
      <c r="N18" s="87"/>
      <c r="O18" s="4"/>
      <c r="P18" s="4"/>
      <c r="Q18" s="4"/>
      <c r="R18" s="4"/>
      <c r="S18" s="10"/>
      <c r="T18" s="220">
        <v>0</v>
      </c>
    </row>
    <row r="19" spans="1:20" ht="13.5" customHeight="1">
      <c r="A19" s="81">
        <v>16</v>
      </c>
      <c r="B19" s="154">
        <v>322</v>
      </c>
      <c r="C19" s="134" t="s">
        <v>76</v>
      </c>
      <c r="D19" s="97" t="s">
        <v>63</v>
      </c>
      <c r="E19" s="56"/>
      <c r="F19" s="4"/>
      <c r="G19" s="4"/>
      <c r="H19" s="4"/>
      <c r="I19" s="12"/>
      <c r="J19" s="10"/>
      <c r="L19" s="4"/>
      <c r="M19" s="4"/>
      <c r="N19" s="87"/>
      <c r="O19" s="4"/>
      <c r="P19" s="4"/>
      <c r="Q19" s="4"/>
      <c r="R19" s="4"/>
      <c r="S19" s="10"/>
      <c r="T19" s="220">
        <v>1</v>
      </c>
    </row>
    <row r="20" spans="1:20" ht="13.5" customHeight="1">
      <c r="A20" s="81">
        <v>16</v>
      </c>
      <c r="B20" s="154">
        <v>323</v>
      </c>
      <c r="C20" s="134" t="s">
        <v>76</v>
      </c>
      <c r="D20" s="97" t="s">
        <v>64</v>
      </c>
      <c r="E20" s="56"/>
      <c r="F20" s="4"/>
      <c r="G20" s="4"/>
      <c r="H20" s="4"/>
      <c r="I20" s="12"/>
      <c r="J20" s="10"/>
      <c r="K20" s="215"/>
      <c r="L20" s="4"/>
      <c r="M20" s="4"/>
      <c r="N20" s="87"/>
      <c r="O20" s="4"/>
      <c r="P20" s="4"/>
      <c r="Q20" s="4"/>
      <c r="R20" s="4"/>
      <c r="S20" s="10"/>
      <c r="T20" s="220">
        <v>0</v>
      </c>
    </row>
    <row r="21" spans="1:20" ht="13.5" customHeight="1">
      <c r="A21" s="81">
        <v>16</v>
      </c>
      <c r="B21" s="154">
        <v>342</v>
      </c>
      <c r="C21" s="134" t="s">
        <v>76</v>
      </c>
      <c r="D21" s="97" t="s">
        <v>65</v>
      </c>
      <c r="E21" s="56"/>
      <c r="F21" s="4"/>
      <c r="G21" s="4"/>
      <c r="H21" s="4"/>
      <c r="I21" s="12"/>
      <c r="J21" s="10"/>
      <c r="K21" s="215"/>
      <c r="L21" s="4"/>
      <c r="M21" s="4"/>
      <c r="N21" s="87"/>
      <c r="O21" s="4"/>
      <c r="P21" s="4"/>
      <c r="Q21" s="4"/>
      <c r="R21" s="4"/>
      <c r="S21" s="10"/>
      <c r="T21" s="220">
        <v>1</v>
      </c>
    </row>
    <row r="22" spans="1:20" ht="13.5" customHeight="1" thickBot="1">
      <c r="A22" s="81">
        <v>16</v>
      </c>
      <c r="B22" s="155">
        <v>343</v>
      </c>
      <c r="C22" s="156" t="s">
        <v>76</v>
      </c>
      <c r="D22" s="99" t="s">
        <v>66</v>
      </c>
      <c r="E22" s="56"/>
      <c r="F22" s="4"/>
      <c r="G22" s="4"/>
      <c r="H22" s="4"/>
      <c r="I22" s="12"/>
      <c r="J22" s="217"/>
      <c r="K22" s="215"/>
      <c r="L22" s="4"/>
      <c r="M22" s="4"/>
      <c r="N22" s="87"/>
      <c r="O22" s="4"/>
      <c r="P22" s="4"/>
      <c r="Q22" s="4"/>
      <c r="R22" s="4"/>
      <c r="S22" s="10"/>
      <c r="T22" s="220">
        <v>0</v>
      </c>
    </row>
    <row r="23" spans="1:20" ht="16.5" customHeight="1" thickBot="1">
      <c r="A23" s="13"/>
      <c r="B23" s="14">
        <v>1000</v>
      </c>
      <c r="C23" s="324" t="s">
        <v>10</v>
      </c>
      <c r="D23" s="324"/>
      <c r="E23" s="65">
        <f>COUNTA(E8:E22)</f>
        <v>2</v>
      </c>
      <c r="F23" s="66"/>
      <c r="G23" s="66"/>
      <c r="H23" s="66"/>
      <c r="I23" s="68"/>
      <c r="J23" s="218"/>
      <c r="K23" s="216">
        <f>COUNTA(K8:K22)</f>
        <v>2</v>
      </c>
      <c r="L23" s="88"/>
      <c r="M23" s="88"/>
      <c r="N23" s="88">
        <f>COUNTA(N8:N22)</f>
        <v>1</v>
      </c>
      <c r="O23" s="88"/>
      <c r="P23" s="88">
        <f>COUNTA(P8:P22)</f>
        <v>1</v>
      </c>
      <c r="Q23" s="88"/>
      <c r="R23" s="88"/>
      <c r="S23" s="153"/>
      <c r="T23" s="221">
        <f>SUM(T8:T22)</f>
        <v>5</v>
      </c>
    </row>
  </sheetData>
  <mergeCells count="13">
    <mergeCell ref="G6:J6"/>
    <mergeCell ref="K6:M6"/>
    <mergeCell ref="C23:D23"/>
    <mergeCell ref="T4:T7"/>
    <mergeCell ref="E6:E7"/>
    <mergeCell ref="N6:P6"/>
    <mergeCell ref="Q6:S6"/>
    <mergeCell ref="K5:S5"/>
    <mergeCell ref="E4:S4"/>
    <mergeCell ref="A4:A7"/>
    <mergeCell ref="B4:B7"/>
    <mergeCell ref="C4:C7"/>
    <mergeCell ref="D4:D7"/>
  </mergeCells>
  <printOptions/>
  <pageMargins left="0.5905511811023623" right="0.5511811023622047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&amp;R（富山県）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00390625" style="2" customWidth="1"/>
    <col min="5" max="5" width="10.125" style="2" customWidth="1"/>
    <col min="6" max="6" width="31.125" style="2" customWidth="1"/>
    <col min="7" max="8" width="7.75390625" style="2" customWidth="1"/>
    <col min="9" max="19" width="6.00390625" style="2" customWidth="1"/>
    <col min="20" max="16384" width="9.00390625" style="2" customWidth="1"/>
  </cols>
  <sheetData>
    <row r="1" ht="12">
      <c r="A1" s="2" t="s">
        <v>28</v>
      </c>
    </row>
    <row r="2" spans="1:5" ht="22.5" customHeight="1">
      <c r="A2" s="25" t="s">
        <v>51</v>
      </c>
      <c r="E2" s="47"/>
    </row>
    <row r="3" ht="12.75" thickBot="1"/>
    <row r="4" spans="1:19" s="1" customFormat="1" ht="19.5" customHeight="1">
      <c r="A4" s="348" t="s">
        <v>35</v>
      </c>
      <c r="B4" s="310" t="s">
        <v>165</v>
      </c>
      <c r="C4" s="352" t="s">
        <v>140</v>
      </c>
      <c r="D4" s="355" t="s">
        <v>23</v>
      </c>
      <c r="E4" s="332" t="s">
        <v>43</v>
      </c>
      <c r="F4" s="333"/>
      <c r="G4" s="333"/>
      <c r="H4" s="71"/>
      <c r="I4" s="338" t="s">
        <v>50</v>
      </c>
      <c r="J4" s="333"/>
      <c r="K4" s="333"/>
      <c r="L4" s="333"/>
      <c r="M4" s="333"/>
      <c r="N4" s="333"/>
      <c r="O4" s="333"/>
      <c r="P4" s="333"/>
      <c r="Q4" s="333"/>
      <c r="R4" s="333"/>
      <c r="S4" s="339"/>
    </row>
    <row r="5" spans="1:19" s="1" customFormat="1" ht="19.5" customHeight="1">
      <c r="A5" s="349"/>
      <c r="B5" s="350"/>
      <c r="C5" s="353"/>
      <c r="D5" s="356"/>
      <c r="E5" s="366" t="s">
        <v>166</v>
      </c>
      <c r="F5" s="319" t="s">
        <v>167</v>
      </c>
      <c r="G5" s="334" t="s">
        <v>11</v>
      </c>
      <c r="H5" s="364" t="s">
        <v>12</v>
      </c>
      <c r="I5" s="368" t="s">
        <v>168</v>
      </c>
      <c r="J5" s="359" t="s">
        <v>134</v>
      </c>
      <c r="K5" s="336" t="s">
        <v>169</v>
      </c>
      <c r="L5" s="340" t="s">
        <v>170</v>
      </c>
      <c r="M5" s="363" t="s">
        <v>171</v>
      </c>
      <c r="N5" s="342" t="s">
        <v>136</v>
      </c>
      <c r="O5" s="336" t="s">
        <v>137</v>
      </c>
      <c r="P5" s="357" t="s">
        <v>170</v>
      </c>
      <c r="Q5" s="361" t="s">
        <v>29</v>
      </c>
      <c r="R5" s="344" t="s">
        <v>138</v>
      </c>
      <c r="S5" s="346" t="s">
        <v>170</v>
      </c>
    </row>
    <row r="6" spans="1:19" ht="54" customHeight="1">
      <c r="A6" s="349"/>
      <c r="B6" s="351"/>
      <c r="C6" s="354"/>
      <c r="D6" s="356"/>
      <c r="E6" s="367"/>
      <c r="F6" s="319"/>
      <c r="G6" s="335"/>
      <c r="H6" s="365"/>
      <c r="I6" s="369"/>
      <c r="J6" s="360"/>
      <c r="K6" s="337"/>
      <c r="L6" s="341"/>
      <c r="M6" s="335"/>
      <c r="N6" s="343"/>
      <c r="O6" s="337"/>
      <c r="P6" s="358"/>
      <c r="Q6" s="362"/>
      <c r="R6" s="345"/>
      <c r="S6" s="347"/>
    </row>
    <row r="7" spans="1:19" ht="13.5" customHeight="1">
      <c r="A7" s="7">
        <v>16</v>
      </c>
      <c r="B7" s="171">
        <v>201</v>
      </c>
      <c r="C7" s="101" t="s">
        <v>76</v>
      </c>
      <c r="D7" s="102" t="s">
        <v>52</v>
      </c>
      <c r="E7" s="75"/>
      <c r="F7" s="172"/>
      <c r="G7" s="232"/>
      <c r="H7" s="233"/>
      <c r="I7" s="234">
        <v>1</v>
      </c>
      <c r="J7" s="235">
        <v>2</v>
      </c>
      <c r="K7" s="235">
        <v>0</v>
      </c>
      <c r="L7" s="50">
        <f aca="true" t="shared" si="0" ref="L7:L22">IF(J7=""," ",ROUND(K7/J7*100,1))</f>
        <v>0</v>
      </c>
      <c r="M7" s="245"/>
      <c r="N7" s="246"/>
      <c r="O7" s="247"/>
      <c r="P7" s="50" t="str">
        <f>IF(O7=""," ",ROUND(O7/N7*100,1))</f>
        <v> </v>
      </c>
      <c r="Q7" s="250">
        <v>1431</v>
      </c>
      <c r="R7" s="251">
        <v>22</v>
      </c>
      <c r="S7" s="26">
        <f>IF(Q7=""," ",ROUND(R7/Q7*100,1))</f>
        <v>1.5</v>
      </c>
    </row>
    <row r="8" spans="1:19" ht="13.5" customHeight="1">
      <c r="A8" s="7">
        <v>16</v>
      </c>
      <c r="B8" s="173">
        <v>202</v>
      </c>
      <c r="C8" s="101" t="s">
        <v>76</v>
      </c>
      <c r="D8" s="103" t="s">
        <v>53</v>
      </c>
      <c r="E8" s="257" t="s">
        <v>156</v>
      </c>
      <c r="F8" s="106" t="s">
        <v>154</v>
      </c>
      <c r="G8" s="236">
        <v>2</v>
      </c>
      <c r="H8" s="237">
        <v>1</v>
      </c>
      <c r="I8" s="234">
        <v>1</v>
      </c>
      <c r="J8" s="238">
        <v>2</v>
      </c>
      <c r="K8" s="235">
        <v>0</v>
      </c>
      <c r="L8" s="50">
        <f t="shared" si="0"/>
        <v>0</v>
      </c>
      <c r="M8" s="245"/>
      <c r="N8" s="246"/>
      <c r="O8" s="247"/>
      <c r="P8" s="50" t="str">
        <f aca="true" t="shared" si="1" ref="P8:P21">IF(O8=""," ",ROUND(O8/N8*100,1))</f>
        <v> </v>
      </c>
      <c r="Q8" s="252">
        <v>615</v>
      </c>
      <c r="R8" s="252">
        <v>5</v>
      </c>
      <c r="S8" s="26">
        <f aca="true" t="shared" si="2" ref="S8:S21">IF(Q8=""," ",ROUND(R8/Q8*100,1))</f>
        <v>0.8</v>
      </c>
    </row>
    <row r="9" spans="1:19" ht="13.5" customHeight="1">
      <c r="A9" s="7">
        <v>16</v>
      </c>
      <c r="B9" s="173">
        <v>204</v>
      </c>
      <c r="C9" s="101" t="s">
        <v>76</v>
      </c>
      <c r="D9" s="103" t="s">
        <v>54</v>
      </c>
      <c r="E9" s="78"/>
      <c r="F9" s="174"/>
      <c r="G9" s="236"/>
      <c r="H9" s="237"/>
      <c r="I9" s="234">
        <v>1</v>
      </c>
      <c r="J9" s="238">
        <v>1</v>
      </c>
      <c r="K9" s="235">
        <v>0</v>
      </c>
      <c r="L9" s="50">
        <f t="shared" si="0"/>
        <v>0</v>
      </c>
      <c r="M9" s="245"/>
      <c r="N9" s="246"/>
      <c r="O9" s="247"/>
      <c r="P9" s="50" t="str">
        <f t="shared" si="1"/>
        <v> </v>
      </c>
      <c r="Q9" s="252">
        <v>42</v>
      </c>
      <c r="R9" s="252">
        <v>1</v>
      </c>
      <c r="S9" s="26">
        <f t="shared" si="2"/>
        <v>2.4</v>
      </c>
    </row>
    <row r="10" spans="1:19" ht="13.5" customHeight="1">
      <c r="A10" s="7">
        <v>16</v>
      </c>
      <c r="B10" s="173">
        <v>205</v>
      </c>
      <c r="C10" s="101" t="s">
        <v>76</v>
      </c>
      <c r="D10" s="103" t="s">
        <v>55</v>
      </c>
      <c r="E10" s="78"/>
      <c r="F10" s="174"/>
      <c r="G10" s="236"/>
      <c r="H10" s="237"/>
      <c r="I10" s="234">
        <v>1</v>
      </c>
      <c r="J10" s="238">
        <v>1</v>
      </c>
      <c r="K10" s="235">
        <v>0</v>
      </c>
      <c r="L10" s="50">
        <f t="shared" si="0"/>
        <v>0</v>
      </c>
      <c r="M10" s="245"/>
      <c r="N10" s="246"/>
      <c r="O10" s="247"/>
      <c r="P10" s="50" t="str">
        <f t="shared" si="1"/>
        <v> </v>
      </c>
      <c r="Q10" s="252">
        <v>233</v>
      </c>
      <c r="R10" s="252">
        <v>2</v>
      </c>
      <c r="S10" s="26">
        <f t="shared" si="2"/>
        <v>0.9</v>
      </c>
    </row>
    <row r="11" spans="1:19" ht="13.5" customHeight="1">
      <c r="A11" s="7">
        <v>16</v>
      </c>
      <c r="B11" s="173">
        <v>206</v>
      </c>
      <c r="C11" s="101" t="s">
        <v>76</v>
      </c>
      <c r="D11" s="103" t="s">
        <v>56</v>
      </c>
      <c r="E11" s="78"/>
      <c r="F11" s="174"/>
      <c r="G11" s="236"/>
      <c r="H11" s="237"/>
      <c r="I11" s="234">
        <v>1</v>
      </c>
      <c r="J11" s="238">
        <v>1</v>
      </c>
      <c r="K11" s="235">
        <v>0</v>
      </c>
      <c r="L11" s="50">
        <f t="shared" si="0"/>
        <v>0</v>
      </c>
      <c r="M11" s="245"/>
      <c r="N11" s="246"/>
      <c r="O11" s="247"/>
      <c r="P11" s="50" t="str">
        <f t="shared" si="1"/>
        <v> </v>
      </c>
      <c r="Q11" s="252">
        <v>142</v>
      </c>
      <c r="R11" s="252">
        <v>2</v>
      </c>
      <c r="S11" s="26">
        <f t="shared" si="2"/>
        <v>1.4</v>
      </c>
    </row>
    <row r="12" spans="1:19" ht="13.5" customHeight="1">
      <c r="A12" s="7">
        <v>16</v>
      </c>
      <c r="B12" s="173">
        <v>207</v>
      </c>
      <c r="C12" s="101" t="s">
        <v>76</v>
      </c>
      <c r="D12" s="103" t="s">
        <v>57</v>
      </c>
      <c r="E12" s="78" t="s">
        <v>157</v>
      </c>
      <c r="F12" s="106" t="s">
        <v>155</v>
      </c>
      <c r="G12" s="236">
        <v>2</v>
      </c>
      <c r="H12" s="239">
        <v>0</v>
      </c>
      <c r="I12" s="234">
        <v>1</v>
      </c>
      <c r="J12" s="238">
        <v>1</v>
      </c>
      <c r="K12" s="235">
        <v>0</v>
      </c>
      <c r="L12" s="50">
        <f t="shared" si="0"/>
        <v>0</v>
      </c>
      <c r="M12" s="245"/>
      <c r="N12" s="246"/>
      <c r="O12" s="247"/>
      <c r="P12" s="50" t="str">
        <f t="shared" si="1"/>
        <v> </v>
      </c>
      <c r="Q12" s="252">
        <v>26</v>
      </c>
      <c r="R12" s="252">
        <v>0</v>
      </c>
      <c r="S12" s="26">
        <f t="shared" si="2"/>
        <v>0</v>
      </c>
    </row>
    <row r="13" spans="1:19" ht="13.5" customHeight="1">
      <c r="A13" s="7">
        <v>16</v>
      </c>
      <c r="B13" s="173">
        <v>208</v>
      </c>
      <c r="C13" s="101" t="s">
        <v>76</v>
      </c>
      <c r="D13" s="103" t="s">
        <v>58</v>
      </c>
      <c r="E13" s="175">
        <v>38616</v>
      </c>
      <c r="F13" s="106" t="s">
        <v>99</v>
      </c>
      <c r="G13" s="236">
        <v>2</v>
      </c>
      <c r="H13" s="237">
        <v>0</v>
      </c>
      <c r="I13" s="234">
        <v>1</v>
      </c>
      <c r="J13" s="238">
        <v>1</v>
      </c>
      <c r="K13" s="235">
        <v>0</v>
      </c>
      <c r="L13" s="50">
        <f t="shared" si="0"/>
        <v>0</v>
      </c>
      <c r="M13" s="245"/>
      <c r="N13" s="246"/>
      <c r="O13" s="247"/>
      <c r="P13" s="50" t="str">
        <f t="shared" si="1"/>
        <v> </v>
      </c>
      <c r="Q13" s="252">
        <v>252</v>
      </c>
      <c r="R13" s="252">
        <v>2</v>
      </c>
      <c r="S13" s="26">
        <f t="shared" si="2"/>
        <v>0.8</v>
      </c>
    </row>
    <row r="14" spans="1:19" ht="13.5" customHeight="1">
      <c r="A14" s="7">
        <v>16</v>
      </c>
      <c r="B14" s="173">
        <v>209</v>
      </c>
      <c r="C14" s="101" t="s">
        <v>76</v>
      </c>
      <c r="D14" s="103" t="s">
        <v>59</v>
      </c>
      <c r="E14" s="6"/>
      <c r="F14" s="174"/>
      <c r="G14" s="236"/>
      <c r="H14" s="237"/>
      <c r="I14" s="234">
        <v>1</v>
      </c>
      <c r="J14" s="238">
        <v>1</v>
      </c>
      <c r="K14" s="235">
        <v>0</v>
      </c>
      <c r="L14" s="50">
        <f t="shared" si="0"/>
        <v>0</v>
      </c>
      <c r="M14" s="245"/>
      <c r="N14" s="246"/>
      <c r="O14" s="247"/>
      <c r="P14" s="50" t="str">
        <f t="shared" si="1"/>
        <v> </v>
      </c>
      <c r="Q14" s="252">
        <v>33</v>
      </c>
      <c r="R14" s="252">
        <v>1</v>
      </c>
      <c r="S14" s="26">
        <f t="shared" si="2"/>
        <v>3</v>
      </c>
    </row>
    <row r="15" spans="1:19" ht="13.5" customHeight="1">
      <c r="A15" s="7">
        <v>16</v>
      </c>
      <c r="B15" s="173">
        <v>210</v>
      </c>
      <c r="C15" s="101" t="s">
        <v>76</v>
      </c>
      <c r="D15" s="103" t="s">
        <v>60</v>
      </c>
      <c r="E15" s="6"/>
      <c r="F15" s="174"/>
      <c r="G15" s="236"/>
      <c r="H15" s="237"/>
      <c r="I15" s="234">
        <v>1</v>
      </c>
      <c r="J15" s="238">
        <v>1</v>
      </c>
      <c r="K15" s="235">
        <v>0</v>
      </c>
      <c r="L15" s="50">
        <f t="shared" si="0"/>
        <v>0</v>
      </c>
      <c r="M15" s="245"/>
      <c r="N15" s="246"/>
      <c r="O15" s="247"/>
      <c r="P15" s="50" t="str">
        <f t="shared" si="1"/>
        <v> </v>
      </c>
      <c r="Q15" s="252">
        <v>31</v>
      </c>
      <c r="R15" s="252">
        <v>0</v>
      </c>
      <c r="S15" s="26">
        <f t="shared" si="2"/>
        <v>0</v>
      </c>
    </row>
    <row r="16" spans="1:19" ht="13.5" customHeight="1">
      <c r="A16" s="7">
        <v>16</v>
      </c>
      <c r="B16" s="173">
        <v>211</v>
      </c>
      <c r="C16" s="101" t="s">
        <v>76</v>
      </c>
      <c r="D16" s="103" t="s">
        <v>61</v>
      </c>
      <c r="E16" s="6"/>
      <c r="F16" s="174"/>
      <c r="G16" s="236"/>
      <c r="H16" s="237"/>
      <c r="I16" s="234">
        <v>1</v>
      </c>
      <c r="J16" s="238">
        <v>1</v>
      </c>
      <c r="K16" s="235">
        <v>0</v>
      </c>
      <c r="L16" s="50">
        <f t="shared" si="0"/>
        <v>0</v>
      </c>
      <c r="M16" s="245"/>
      <c r="N16" s="246"/>
      <c r="O16" s="247"/>
      <c r="P16" s="50" t="str">
        <f t="shared" si="1"/>
        <v> </v>
      </c>
      <c r="Q16" s="252">
        <v>332</v>
      </c>
      <c r="R16" s="252">
        <v>0</v>
      </c>
      <c r="S16" s="26">
        <f t="shared" si="2"/>
        <v>0</v>
      </c>
    </row>
    <row r="17" spans="1:19" ht="13.5" customHeight="1">
      <c r="A17" s="7">
        <v>16</v>
      </c>
      <c r="B17" s="173">
        <v>321</v>
      </c>
      <c r="C17" s="101" t="s">
        <v>76</v>
      </c>
      <c r="D17" s="103" t="s">
        <v>62</v>
      </c>
      <c r="E17" s="6"/>
      <c r="F17" s="174"/>
      <c r="G17" s="236"/>
      <c r="H17" s="240"/>
      <c r="I17" s="234"/>
      <c r="J17" s="235"/>
      <c r="K17" s="235"/>
      <c r="L17" s="50" t="str">
        <f t="shared" si="0"/>
        <v> </v>
      </c>
      <c r="M17" s="245">
        <v>1</v>
      </c>
      <c r="N17" s="246">
        <v>1</v>
      </c>
      <c r="O17" s="247">
        <v>0</v>
      </c>
      <c r="P17" s="50">
        <f>IF(O17=""," ",ROUND(O17/N17*100,1))</f>
        <v>0</v>
      </c>
      <c r="Q17" s="252">
        <v>11</v>
      </c>
      <c r="R17" s="252">
        <v>0</v>
      </c>
      <c r="S17" s="26">
        <f t="shared" si="2"/>
        <v>0</v>
      </c>
    </row>
    <row r="18" spans="1:19" ht="13.5" customHeight="1">
      <c r="A18" s="7">
        <v>16</v>
      </c>
      <c r="B18" s="173">
        <v>322</v>
      </c>
      <c r="C18" s="101" t="s">
        <v>76</v>
      </c>
      <c r="D18" s="103" t="s">
        <v>63</v>
      </c>
      <c r="E18" s="6"/>
      <c r="F18" s="174"/>
      <c r="G18" s="236"/>
      <c r="H18" s="240"/>
      <c r="I18" s="234"/>
      <c r="J18" s="235"/>
      <c r="K18" s="235"/>
      <c r="L18" s="50" t="str">
        <f t="shared" si="0"/>
        <v> </v>
      </c>
      <c r="M18" s="245">
        <v>1</v>
      </c>
      <c r="N18" s="246">
        <v>1</v>
      </c>
      <c r="O18" s="247">
        <v>0</v>
      </c>
      <c r="P18" s="50">
        <f t="shared" si="1"/>
        <v>0</v>
      </c>
      <c r="Q18" s="252">
        <v>115</v>
      </c>
      <c r="R18" s="252">
        <v>3</v>
      </c>
      <c r="S18" s="26">
        <f t="shared" si="2"/>
        <v>2.6</v>
      </c>
    </row>
    <row r="19" spans="1:19" ht="13.5" customHeight="1">
      <c r="A19" s="7">
        <v>16</v>
      </c>
      <c r="B19" s="173">
        <v>323</v>
      </c>
      <c r="C19" s="101" t="s">
        <v>76</v>
      </c>
      <c r="D19" s="103" t="s">
        <v>64</v>
      </c>
      <c r="E19" s="6"/>
      <c r="F19" s="174"/>
      <c r="G19" s="236"/>
      <c r="H19" s="240"/>
      <c r="I19" s="234"/>
      <c r="J19" s="235"/>
      <c r="K19" s="235"/>
      <c r="L19" s="50" t="str">
        <f t="shared" si="0"/>
        <v> </v>
      </c>
      <c r="M19" s="245">
        <v>1</v>
      </c>
      <c r="N19" s="246">
        <v>1</v>
      </c>
      <c r="O19" s="247">
        <v>0</v>
      </c>
      <c r="P19" s="50">
        <f t="shared" si="1"/>
        <v>0</v>
      </c>
      <c r="Q19" s="252">
        <v>145</v>
      </c>
      <c r="R19" s="252">
        <v>3</v>
      </c>
      <c r="S19" s="26">
        <f t="shared" si="2"/>
        <v>2.1</v>
      </c>
    </row>
    <row r="20" spans="1:19" ht="13.5" customHeight="1">
      <c r="A20" s="7">
        <v>16</v>
      </c>
      <c r="B20" s="173">
        <v>342</v>
      </c>
      <c r="C20" s="101" t="s">
        <v>76</v>
      </c>
      <c r="D20" s="103" t="s">
        <v>65</v>
      </c>
      <c r="E20" s="6"/>
      <c r="F20" s="176"/>
      <c r="G20" s="236"/>
      <c r="H20" s="240"/>
      <c r="I20" s="234"/>
      <c r="J20" s="235"/>
      <c r="K20" s="235"/>
      <c r="L20" s="50" t="str">
        <f t="shared" si="0"/>
        <v> </v>
      </c>
      <c r="M20" s="245">
        <v>1</v>
      </c>
      <c r="N20" s="246">
        <v>1</v>
      </c>
      <c r="O20" s="247">
        <v>0</v>
      </c>
      <c r="P20" s="50">
        <f t="shared" si="1"/>
        <v>0</v>
      </c>
      <c r="Q20" s="252">
        <v>132</v>
      </c>
      <c r="R20" s="252">
        <v>0</v>
      </c>
      <c r="S20" s="26">
        <f t="shared" si="2"/>
        <v>0</v>
      </c>
    </row>
    <row r="21" spans="1:19" ht="13.5" customHeight="1" thickBot="1">
      <c r="A21" s="7">
        <v>16</v>
      </c>
      <c r="B21" s="177">
        <v>343</v>
      </c>
      <c r="C21" s="104" t="s">
        <v>76</v>
      </c>
      <c r="D21" s="105" t="s">
        <v>66</v>
      </c>
      <c r="E21" s="6"/>
      <c r="F21" s="178"/>
      <c r="G21" s="236"/>
      <c r="H21" s="240"/>
      <c r="I21" s="234"/>
      <c r="J21" s="235"/>
      <c r="K21" s="235"/>
      <c r="L21" s="50" t="str">
        <f t="shared" si="0"/>
        <v> </v>
      </c>
      <c r="M21" s="245">
        <v>1</v>
      </c>
      <c r="N21" s="246">
        <v>1</v>
      </c>
      <c r="O21" s="247">
        <v>0</v>
      </c>
      <c r="P21" s="50">
        <f t="shared" si="1"/>
        <v>0</v>
      </c>
      <c r="Q21" s="253">
        <v>10</v>
      </c>
      <c r="R21" s="254">
        <v>0</v>
      </c>
      <c r="S21" s="26">
        <f t="shared" si="2"/>
        <v>0</v>
      </c>
    </row>
    <row r="22" spans="1:19" ht="16.5" customHeight="1" thickBot="1">
      <c r="A22" s="13"/>
      <c r="B22" s="14">
        <v>1000</v>
      </c>
      <c r="C22" s="324" t="s">
        <v>10</v>
      </c>
      <c r="D22" s="324"/>
      <c r="E22" s="8"/>
      <c r="F22" s="57">
        <f>COUNTA(F7:F21)</f>
        <v>3</v>
      </c>
      <c r="G22" s="241"/>
      <c r="H22" s="242">
        <f>SUM(H7:H21)</f>
        <v>1</v>
      </c>
      <c r="I22" s="243">
        <f>COUNTA(I7:I21)</f>
        <v>10</v>
      </c>
      <c r="J22" s="244">
        <f>SUM(J7:J21)</f>
        <v>12</v>
      </c>
      <c r="K22" s="244">
        <f>SUM(K7:K21)</f>
        <v>0</v>
      </c>
      <c r="L22" s="51">
        <f t="shared" si="0"/>
        <v>0</v>
      </c>
      <c r="M22" s="248">
        <f>COUNTA(M7:M21)</f>
        <v>5</v>
      </c>
      <c r="N22" s="249">
        <f>SUM(N7:N21)</f>
        <v>5</v>
      </c>
      <c r="O22" s="249">
        <f>SUM(O7:O21)</f>
        <v>0</v>
      </c>
      <c r="P22" s="51">
        <f>IF(N22=""," ",ROUND(O22/N22*100,1))</f>
        <v>0</v>
      </c>
      <c r="Q22" s="255">
        <f>SUM(Q7:Q21)</f>
        <v>3550</v>
      </c>
      <c r="R22" s="256">
        <f>SUM(R7:R21)</f>
        <v>41</v>
      </c>
      <c r="S22" s="31">
        <f>IF(Q22=""," ",ROUND(R22/Q22*100,1))</f>
        <v>1.2</v>
      </c>
    </row>
  </sheetData>
  <mergeCells count="22">
    <mergeCell ref="H5:H6"/>
    <mergeCell ref="E5:E6"/>
    <mergeCell ref="C22:D22"/>
    <mergeCell ref="I5:I6"/>
    <mergeCell ref="P5:P6"/>
    <mergeCell ref="J5:J6"/>
    <mergeCell ref="Q5:Q6"/>
    <mergeCell ref="M5:M6"/>
    <mergeCell ref="A4:A6"/>
    <mergeCell ref="B4:B6"/>
    <mergeCell ref="C4:C6"/>
    <mergeCell ref="D4:D6"/>
    <mergeCell ref="E4:G4"/>
    <mergeCell ref="G5:G6"/>
    <mergeCell ref="O5:O6"/>
    <mergeCell ref="F5:F6"/>
    <mergeCell ref="I4:S4"/>
    <mergeCell ref="K5:K6"/>
    <mergeCell ref="L5:L6"/>
    <mergeCell ref="N5:N6"/>
    <mergeCell ref="R5:R6"/>
    <mergeCell ref="S5:S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&amp;R（富山県）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75390625" style="2" customWidth="1"/>
    <col min="5" max="5" width="5.625" style="2" customWidth="1"/>
    <col min="6" max="6" width="10.75390625" style="2" customWidth="1"/>
    <col min="7" max="8" width="5.125" style="2" customWidth="1"/>
    <col min="9" max="11" width="5.875" style="2" customWidth="1"/>
    <col min="12" max="13" width="5.125" style="2" customWidth="1"/>
    <col min="14" max="16" width="5.875" style="2" customWidth="1"/>
    <col min="17" max="18" width="5.125" style="2" customWidth="1"/>
    <col min="19" max="19" width="5.875" style="2" customWidth="1"/>
    <col min="20" max="20" width="5.625" style="2" customWidth="1"/>
    <col min="21" max="27" width="5.875" style="2" customWidth="1"/>
    <col min="28" max="16384" width="9.00390625" style="2" customWidth="1"/>
  </cols>
  <sheetData>
    <row r="1" ht="12">
      <c r="A1" s="2" t="s">
        <v>45</v>
      </c>
    </row>
    <row r="2" spans="1:2" ht="22.5" customHeight="1">
      <c r="A2" s="25" t="s">
        <v>22</v>
      </c>
      <c r="B2" s="3"/>
    </row>
    <row r="3" spans="1:2" ht="15" thickBot="1">
      <c r="A3" s="25"/>
      <c r="B3" s="55" t="s">
        <v>27</v>
      </c>
    </row>
    <row r="4" spans="1:27" s="53" customFormat="1" ht="19.5" customHeight="1" thickBot="1">
      <c r="A4" s="52"/>
      <c r="B4" s="157">
        <v>1</v>
      </c>
      <c r="C4" s="398">
        <v>39539</v>
      </c>
      <c r="D4" s="399"/>
      <c r="E4" s="158">
        <v>2</v>
      </c>
      <c r="F4" s="400">
        <v>39569</v>
      </c>
      <c r="G4" s="399"/>
      <c r="H4" s="401"/>
      <c r="I4" s="159">
        <v>3</v>
      </c>
      <c r="J4" s="398" t="s">
        <v>152</v>
      </c>
      <c r="K4" s="399"/>
      <c r="L4" s="399"/>
      <c r="M4" s="401"/>
      <c r="AA4" s="54"/>
    </row>
    <row r="5" spans="1:27" ht="9.75" customHeight="1" thickBot="1">
      <c r="A5"/>
      <c r="B5" s="43"/>
      <c r="C5" s="43"/>
      <c r="D5" s="43"/>
      <c r="E5" s="43"/>
      <c r="F5" s="43"/>
      <c r="G5" s="43"/>
      <c r="H5" s="43"/>
      <c r="I5" s="44"/>
      <c r="J5" s="45"/>
      <c r="K5" s="45"/>
      <c r="L5" s="43"/>
      <c r="M5" s="43"/>
      <c r="N5" s="43"/>
      <c r="O5" s="43"/>
      <c r="P5" s="43"/>
      <c r="Q5" s="43"/>
      <c r="R5" s="43"/>
      <c r="S5" s="44"/>
      <c r="T5" s="45"/>
      <c r="U5" s="45"/>
      <c r="V5" s="43"/>
      <c r="W5" s="43"/>
      <c r="X5" s="45"/>
      <c r="Y5" s="45"/>
      <c r="Z5" s="45"/>
      <c r="AA5"/>
    </row>
    <row r="6" spans="1:27" ht="13.5" customHeight="1" thickBot="1">
      <c r="A6"/>
      <c r="B6" s="43"/>
      <c r="C6" s="43"/>
      <c r="D6" s="43"/>
      <c r="E6" s="376" t="s">
        <v>142</v>
      </c>
      <c r="F6" s="402"/>
      <c r="G6" s="274">
        <v>3</v>
      </c>
      <c r="H6" s="46"/>
      <c r="I6" s="46"/>
      <c r="J6" s="46"/>
      <c r="K6" s="46"/>
      <c r="L6" s="376" t="s">
        <v>26</v>
      </c>
      <c r="M6" s="377"/>
      <c r="N6" s="377"/>
      <c r="O6" s="274">
        <v>3</v>
      </c>
      <c r="P6" s="43"/>
      <c r="Q6" s="376" t="s">
        <v>26</v>
      </c>
      <c r="R6" s="377"/>
      <c r="S6" s="377"/>
      <c r="T6" s="274">
        <v>3</v>
      </c>
      <c r="U6" s="45"/>
      <c r="V6" s="376" t="s">
        <v>26</v>
      </c>
      <c r="W6" s="377"/>
      <c r="X6" s="377"/>
      <c r="Y6" s="403">
        <v>1</v>
      </c>
      <c r="Z6" s="45"/>
      <c r="AA6"/>
    </row>
    <row r="7" spans="1:27" ht="31.5" customHeight="1">
      <c r="A7" s="307" t="s">
        <v>35</v>
      </c>
      <c r="B7" s="389" t="s">
        <v>143</v>
      </c>
      <c r="C7" s="352" t="s">
        <v>0</v>
      </c>
      <c r="D7" s="316" t="s">
        <v>23</v>
      </c>
      <c r="E7" s="370" t="s">
        <v>144</v>
      </c>
      <c r="F7" s="371"/>
      <c r="G7" s="371"/>
      <c r="H7" s="371"/>
      <c r="I7" s="371"/>
      <c r="J7" s="371"/>
      <c r="K7" s="372"/>
      <c r="L7" s="370" t="s">
        <v>6</v>
      </c>
      <c r="M7" s="371"/>
      <c r="N7" s="371"/>
      <c r="O7" s="371"/>
      <c r="P7" s="372"/>
      <c r="Q7" s="370" t="s">
        <v>3</v>
      </c>
      <c r="R7" s="371"/>
      <c r="S7" s="371"/>
      <c r="T7" s="371"/>
      <c r="U7" s="372"/>
      <c r="V7" s="373" t="s">
        <v>44</v>
      </c>
      <c r="W7" s="374"/>
      <c r="X7" s="374"/>
      <c r="Y7" s="374"/>
      <c r="Z7" s="374"/>
      <c r="AA7" s="375"/>
    </row>
    <row r="8" spans="1:27" ht="15" customHeight="1">
      <c r="A8" s="308"/>
      <c r="B8" s="390"/>
      <c r="C8" s="353"/>
      <c r="D8" s="317"/>
      <c r="E8" s="394" t="s">
        <v>145</v>
      </c>
      <c r="F8" s="396" t="s">
        <v>146</v>
      </c>
      <c r="G8" s="385" t="s">
        <v>2</v>
      </c>
      <c r="H8" s="160"/>
      <c r="I8" s="387" t="s">
        <v>1</v>
      </c>
      <c r="J8" s="160"/>
      <c r="K8" s="381" t="s">
        <v>135</v>
      </c>
      <c r="L8" s="385" t="s">
        <v>2</v>
      </c>
      <c r="M8" s="160"/>
      <c r="N8" s="387" t="s">
        <v>1</v>
      </c>
      <c r="O8" s="160"/>
      <c r="P8" s="381" t="s">
        <v>135</v>
      </c>
      <c r="Q8" s="385" t="s">
        <v>2</v>
      </c>
      <c r="R8" s="160"/>
      <c r="S8" s="387" t="s">
        <v>1</v>
      </c>
      <c r="T8" s="160"/>
      <c r="U8" s="381" t="s">
        <v>135</v>
      </c>
      <c r="V8" s="383" t="s">
        <v>16</v>
      </c>
      <c r="W8" s="160"/>
      <c r="X8" s="404" t="s">
        <v>135</v>
      </c>
      <c r="Y8" s="378" t="s">
        <v>17</v>
      </c>
      <c r="Z8" s="379"/>
      <c r="AA8" s="380"/>
    </row>
    <row r="9" spans="1:27" ht="61.5" customHeight="1">
      <c r="A9" s="309"/>
      <c r="B9" s="391"/>
      <c r="C9" s="354"/>
      <c r="D9" s="318"/>
      <c r="E9" s="395"/>
      <c r="F9" s="397"/>
      <c r="G9" s="386"/>
      <c r="H9" s="161" t="s">
        <v>147</v>
      </c>
      <c r="I9" s="388"/>
      <c r="J9" s="162" t="s">
        <v>148</v>
      </c>
      <c r="K9" s="382"/>
      <c r="L9" s="386"/>
      <c r="M9" s="161" t="s">
        <v>147</v>
      </c>
      <c r="N9" s="388"/>
      <c r="O9" s="163" t="s">
        <v>148</v>
      </c>
      <c r="P9" s="382"/>
      <c r="Q9" s="386"/>
      <c r="R9" s="161" t="s">
        <v>147</v>
      </c>
      <c r="S9" s="388"/>
      <c r="T9" s="162" t="s">
        <v>148</v>
      </c>
      <c r="U9" s="382"/>
      <c r="V9" s="384"/>
      <c r="W9" s="162" t="s">
        <v>149</v>
      </c>
      <c r="X9" s="405"/>
      <c r="Y9" s="164" t="s">
        <v>150</v>
      </c>
      <c r="Z9" s="161" t="s">
        <v>149</v>
      </c>
      <c r="AA9" s="165" t="s">
        <v>135</v>
      </c>
    </row>
    <row r="10" spans="1:27" ht="12.75" customHeight="1">
      <c r="A10" s="7">
        <v>16</v>
      </c>
      <c r="B10" s="76">
        <v>201</v>
      </c>
      <c r="C10" s="101" t="s">
        <v>76</v>
      </c>
      <c r="D10" s="102" t="s">
        <v>52</v>
      </c>
      <c r="E10" s="166">
        <v>30</v>
      </c>
      <c r="F10" s="87">
        <v>23</v>
      </c>
      <c r="G10" s="246">
        <v>91</v>
      </c>
      <c r="H10" s="246">
        <v>77</v>
      </c>
      <c r="I10" s="246">
        <v>1344</v>
      </c>
      <c r="J10" s="246">
        <v>317</v>
      </c>
      <c r="K10" s="26">
        <f>IF(G10=""," ",ROUND(J10/I10*100,1))</f>
        <v>23.6</v>
      </c>
      <c r="L10" s="263">
        <v>46</v>
      </c>
      <c r="M10" s="246">
        <v>42</v>
      </c>
      <c r="N10" s="246">
        <v>928</v>
      </c>
      <c r="O10" s="246">
        <v>238</v>
      </c>
      <c r="P10" s="26">
        <f>IF(L10=""," ",ROUND(O10/N10*100,1))</f>
        <v>25.6</v>
      </c>
      <c r="Q10" s="263">
        <v>6</v>
      </c>
      <c r="R10" s="246">
        <v>3</v>
      </c>
      <c r="S10" s="246">
        <v>69</v>
      </c>
      <c r="T10" s="246">
        <v>3</v>
      </c>
      <c r="U10" s="26">
        <f>IF(Q10=""," ",ROUND(T10/S10*100,1))</f>
        <v>4.3</v>
      </c>
      <c r="V10" s="268">
        <v>701</v>
      </c>
      <c r="W10" s="246">
        <v>104</v>
      </c>
      <c r="X10" s="38">
        <f>IF(V10=""," ",ROUND(W10/V10*100,1))</f>
        <v>14.8</v>
      </c>
      <c r="Y10" s="246">
        <v>539</v>
      </c>
      <c r="Z10" s="246">
        <v>57</v>
      </c>
      <c r="AA10" s="33">
        <f>IF(Y10=""," ",ROUND(Z10/Y10*100,1))</f>
        <v>10.6</v>
      </c>
    </row>
    <row r="11" spans="1:27" ht="12.75" customHeight="1">
      <c r="A11" s="7">
        <v>16</v>
      </c>
      <c r="B11" s="76">
        <v>202</v>
      </c>
      <c r="C11" s="101" t="s">
        <v>76</v>
      </c>
      <c r="D11" s="103" t="s">
        <v>53</v>
      </c>
      <c r="E11" s="166">
        <v>30</v>
      </c>
      <c r="F11" s="87">
        <v>23</v>
      </c>
      <c r="G11" s="246">
        <v>75</v>
      </c>
      <c r="H11" s="246">
        <v>68</v>
      </c>
      <c r="I11" s="246">
        <v>1155</v>
      </c>
      <c r="J11" s="246">
        <v>308</v>
      </c>
      <c r="K11" s="26">
        <f>IF(G11=""," ",ROUND(J11/I11*100,1))</f>
        <v>26.7</v>
      </c>
      <c r="L11" s="263">
        <v>38</v>
      </c>
      <c r="M11" s="246">
        <v>37</v>
      </c>
      <c r="N11" s="246">
        <v>703</v>
      </c>
      <c r="O11" s="246">
        <v>184</v>
      </c>
      <c r="P11" s="26">
        <f>IF(L11=""," ",ROUND(O11/N11*100,1))</f>
        <v>26.2</v>
      </c>
      <c r="Q11" s="263">
        <v>6</v>
      </c>
      <c r="R11" s="246">
        <v>5</v>
      </c>
      <c r="S11" s="246">
        <v>50</v>
      </c>
      <c r="T11" s="246">
        <v>9</v>
      </c>
      <c r="U11" s="26">
        <f>IF(Q11=""," ",ROUND(T11/S11*100,1))</f>
        <v>18</v>
      </c>
      <c r="V11" s="268">
        <v>202</v>
      </c>
      <c r="W11" s="246">
        <v>16</v>
      </c>
      <c r="X11" s="38">
        <f>IF(V11=""," ",ROUND(W11/V11*100,1))</f>
        <v>7.9</v>
      </c>
      <c r="Y11" s="246">
        <v>118</v>
      </c>
      <c r="Z11" s="246">
        <v>5</v>
      </c>
      <c r="AA11" s="33">
        <f>IF(Y11=""," ",ROUND(Z11/Y11*100,1))</f>
        <v>4.2</v>
      </c>
    </row>
    <row r="12" spans="1:27" ht="12.75" customHeight="1">
      <c r="A12" s="7">
        <v>16</v>
      </c>
      <c r="B12" s="76">
        <v>204</v>
      </c>
      <c r="C12" s="101" t="s">
        <v>76</v>
      </c>
      <c r="D12" s="103" t="s">
        <v>54</v>
      </c>
      <c r="E12" s="166">
        <v>30</v>
      </c>
      <c r="F12" s="87">
        <v>22</v>
      </c>
      <c r="G12" s="246">
        <v>44</v>
      </c>
      <c r="H12" s="246">
        <v>33</v>
      </c>
      <c r="I12" s="246">
        <v>600</v>
      </c>
      <c r="J12" s="246">
        <v>141</v>
      </c>
      <c r="K12" s="26">
        <f aca="true" t="shared" si="0" ref="K12:K24">IF(G12=""," ",ROUND(J12/I12*100,1))</f>
        <v>23.5</v>
      </c>
      <c r="L12" s="263">
        <v>22</v>
      </c>
      <c r="M12" s="246">
        <v>19</v>
      </c>
      <c r="N12" s="246">
        <v>400</v>
      </c>
      <c r="O12" s="246">
        <v>83</v>
      </c>
      <c r="P12" s="26">
        <f aca="true" t="shared" si="1" ref="P12:P24">IF(L12=""," ",ROUND(O12/N12*100,1))</f>
        <v>20.8</v>
      </c>
      <c r="Q12" s="263">
        <v>6</v>
      </c>
      <c r="R12" s="246">
        <v>5</v>
      </c>
      <c r="S12" s="246">
        <v>36</v>
      </c>
      <c r="T12" s="246">
        <v>6</v>
      </c>
      <c r="U12" s="26">
        <f aca="true" t="shared" si="2" ref="U12:U24">IF(Q12=""," ",ROUND(T12/S12*100,1))</f>
        <v>16.7</v>
      </c>
      <c r="V12" s="268">
        <v>49</v>
      </c>
      <c r="W12" s="246">
        <v>3</v>
      </c>
      <c r="X12" s="38">
        <f aca="true" t="shared" si="3" ref="X12:X24">IF(V12=""," ",ROUND(W12/V12*100,1))</f>
        <v>6.1</v>
      </c>
      <c r="Y12" s="246">
        <v>42</v>
      </c>
      <c r="Z12" s="246">
        <v>2</v>
      </c>
      <c r="AA12" s="33">
        <f aca="true" t="shared" si="4" ref="AA12:AA21">IF(Y12=""," ",ROUND(Z12/Y12*100,1))</f>
        <v>4.8</v>
      </c>
    </row>
    <row r="13" spans="1:27" ht="12.75" customHeight="1">
      <c r="A13" s="79">
        <v>16</v>
      </c>
      <c r="B13" s="80">
        <v>205</v>
      </c>
      <c r="C13" s="107" t="s">
        <v>76</v>
      </c>
      <c r="D13" s="108" t="s">
        <v>55</v>
      </c>
      <c r="E13" s="166">
        <v>36</v>
      </c>
      <c r="F13" s="87">
        <v>23</v>
      </c>
      <c r="G13" s="246">
        <v>38</v>
      </c>
      <c r="H13" s="246">
        <v>33</v>
      </c>
      <c r="I13" s="246">
        <v>582</v>
      </c>
      <c r="J13" s="246">
        <v>186</v>
      </c>
      <c r="K13" s="26">
        <f t="shared" si="0"/>
        <v>32</v>
      </c>
      <c r="L13" s="263">
        <v>20</v>
      </c>
      <c r="M13" s="246">
        <v>18</v>
      </c>
      <c r="N13" s="246">
        <v>336</v>
      </c>
      <c r="O13" s="246">
        <v>80</v>
      </c>
      <c r="P13" s="26">
        <f t="shared" si="1"/>
        <v>23.8</v>
      </c>
      <c r="Q13" s="263">
        <v>6</v>
      </c>
      <c r="R13" s="246">
        <v>2</v>
      </c>
      <c r="S13" s="246">
        <v>40</v>
      </c>
      <c r="T13" s="246">
        <v>4</v>
      </c>
      <c r="U13" s="26">
        <f t="shared" si="2"/>
        <v>10</v>
      </c>
      <c r="V13" s="268">
        <v>66</v>
      </c>
      <c r="W13" s="246">
        <v>1</v>
      </c>
      <c r="X13" s="38">
        <f t="shared" si="3"/>
        <v>1.5</v>
      </c>
      <c r="Y13" s="246">
        <v>53</v>
      </c>
      <c r="Z13" s="246">
        <v>0</v>
      </c>
      <c r="AA13" s="33">
        <f t="shared" si="4"/>
        <v>0</v>
      </c>
    </row>
    <row r="14" spans="1:27" ht="12.75" customHeight="1">
      <c r="A14" s="7">
        <v>16</v>
      </c>
      <c r="B14" s="76">
        <v>206</v>
      </c>
      <c r="C14" s="101" t="s">
        <v>76</v>
      </c>
      <c r="D14" s="103" t="s">
        <v>56</v>
      </c>
      <c r="E14" s="167"/>
      <c r="F14" s="87"/>
      <c r="G14" s="246"/>
      <c r="H14" s="246"/>
      <c r="I14" s="246"/>
      <c r="J14" s="246"/>
      <c r="K14" s="26" t="str">
        <f t="shared" si="0"/>
        <v> </v>
      </c>
      <c r="L14" s="263">
        <v>18</v>
      </c>
      <c r="M14" s="246">
        <v>14</v>
      </c>
      <c r="N14" s="246">
        <v>232</v>
      </c>
      <c r="O14" s="246">
        <v>44</v>
      </c>
      <c r="P14" s="26">
        <f t="shared" si="1"/>
        <v>19</v>
      </c>
      <c r="Q14" s="263">
        <v>6</v>
      </c>
      <c r="R14" s="246">
        <v>3</v>
      </c>
      <c r="S14" s="246">
        <v>35</v>
      </c>
      <c r="T14" s="246">
        <v>4</v>
      </c>
      <c r="U14" s="26">
        <f t="shared" si="2"/>
        <v>11.4</v>
      </c>
      <c r="V14" s="268">
        <v>48</v>
      </c>
      <c r="W14" s="246">
        <v>5</v>
      </c>
      <c r="X14" s="38">
        <f t="shared" si="3"/>
        <v>10.4</v>
      </c>
      <c r="Y14" s="246">
        <v>38</v>
      </c>
      <c r="Z14" s="246">
        <v>2</v>
      </c>
      <c r="AA14" s="33">
        <f t="shared" si="4"/>
        <v>5.3</v>
      </c>
    </row>
    <row r="15" spans="1:27" ht="12.75" customHeight="1">
      <c r="A15" s="7">
        <v>16</v>
      </c>
      <c r="B15" s="76">
        <v>207</v>
      </c>
      <c r="C15" s="101" t="s">
        <v>76</v>
      </c>
      <c r="D15" s="103" t="s">
        <v>57</v>
      </c>
      <c r="E15" s="166">
        <v>30</v>
      </c>
      <c r="F15" s="87">
        <v>28</v>
      </c>
      <c r="G15" s="258">
        <v>41</v>
      </c>
      <c r="H15" s="258">
        <v>31</v>
      </c>
      <c r="I15" s="258">
        <v>814</v>
      </c>
      <c r="J15" s="258">
        <v>210</v>
      </c>
      <c r="K15" s="26">
        <f t="shared" si="0"/>
        <v>25.8</v>
      </c>
      <c r="L15" s="263">
        <v>22</v>
      </c>
      <c r="M15" s="246">
        <v>16</v>
      </c>
      <c r="N15" s="246">
        <v>564</v>
      </c>
      <c r="O15" s="246">
        <v>113</v>
      </c>
      <c r="P15" s="26">
        <f t="shared" si="1"/>
        <v>20</v>
      </c>
      <c r="Q15" s="263">
        <v>6</v>
      </c>
      <c r="R15" s="246">
        <v>3</v>
      </c>
      <c r="S15" s="246">
        <v>38</v>
      </c>
      <c r="T15" s="246">
        <v>3</v>
      </c>
      <c r="U15" s="26">
        <f t="shared" si="2"/>
        <v>7.9</v>
      </c>
      <c r="V15" s="268">
        <v>152</v>
      </c>
      <c r="W15" s="246">
        <v>25</v>
      </c>
      <c r="X15" s="38">
        <f t="shared" si="3"/>
        <v>16.4</v>
      </c>
      <c r="Y15" s="246">
        <v>62</v>
      </c>
      <c r="Z15" s="246">
        <v>1</v>
      </c>
      <c r="AA15" s="33">
        <f t="shared" si="4"/>
        <v>1.6</v>
      </c>
    </row>
    <row r="16" spans="1:27" ht="12.75" customHeight="1">
      <c r="A16" s="7">
        <v>16</v>
      </c>
      <c r="B16" s="76">
        <v>208</v>
      </c>
      <c r="C16" s="101" t="s">
        <v>76</v>
      </c>
      <c r="D16" s="103" t="s">
        <v>58</v>
      </c>
      <c r="E16" s="166">
        <v>30</v>
      </c>
      <c r="F16" s="87">
        <v>22</v>
      </c>
      <c r="G16" s="246">
        <v>34</v>
      </c>
      <c r="H16" s="246">
        <v>29</v>
      </c>
      <c r="I16" s="246">
        <v>498</v>
      </c>
      <c r="J16" s="246">
        <v>108</v>
      </c>
      <c r="K16" s="26">
        <f t="shared" si="0"/>
        <v>21.7</v>
      </c>
      <c r="L16" s="263">
        <v>22</v>
      </c>
      <c r="M16" s="246">
        <v>19</v>
      </c>
      <c r="N16" s="246">
        <v>307</v>
      </c>
      <c r="O16" s="246">
        <v>65</v>
      </c>
      <c r="P16" s="26">
        <f t="shared" si="1"/>
        <v>21.2</v>
      </c>
      <c r="Q16" s="263">
        <v>6</v>
      </c>
      <c r="R16" s="246">
        <v>4</v>
      </c>
      <c r="S16" s="246">
        <v>44</v>
      </c>
      <c r="T16" s="246">
        <v>5</v>
      </c>
      <c r="U16" s="26">
        <f t="shared" si="2"/>
        <v>11.4</v>
      </c>
      <c r="V16" s="268">
        <v>177</v>
      </c>
      <c r="W16" s="246">
        <v>47</v>
      </c>
      <c r="X16" s="38">
        <f t="shared" si="3"/>
        <v>26.6</v>
      </c>
      <c r="Y16" s="246">
        <v>86</v>
      </c>
      <c r="Z16" s="246">
        <v>16</v>
      </c>
      <c r="AA16" s="33">
        <f t="shared" si="4"/>
        <v>18.6</v>
      </c>
    </row>
    <row r="17" spans="1:27" ht="12.75" customHeight="1">
      <c r="A17" s="7">
        <v>16</v>
      </c>
      <c r="B17" s="76">
        <v>209</v>
      </c>
      <c r="C17" s="101" t="s">
        <v>76</v>
      </c>
      <c r="D17" s="103" t="s">
        <v>59</v>
      </c>
      <c r="E17" s="166">
        <v>40</v>
      </c>
      <c r="F17" s="87">
        <v>24</v>
      </c>
      <c r="G17" s="246">
        <v>39</v>
      </c>
      <c r="H17" s="246">
        <v>38</v>
      </c>
      <c r="I17" s="246">
        <v>598</v>
      </c>
      <c r="J17" s="246">
        <v>149</v>
      </c>
      <c r="K17" s="26">
        <f t="shared" si="0"/>
        <v>24.9</v>
      </c>
      <c r="L17" s="263">
        <v>17</v>
      </c>
      <c r="M17" s="246">
        <v>16</v>
      </c>
      <c r="N17" s="246">
        <v>240</v>
      </c>
      <c r="O17" s="246">
        <v>37</v>
      </c>
      <c r="P17" s="26">
        <f t="shared" si="1"/>
        <v>15.4</v>
      </c>
      <c r="Q17" s="263">
        <v>6</v>
      </c>
      <c r="R17" s="246">
        <v>3</v>
      </c>
      <c r="S17" s="246">
        <v>37</v>
      </c>
      <c r="T17" s="246">
        <v>3</v>
      </c>
      <c r="U17" s="26">
        <f t="shared" si="2"/>
        <v>8.1</v>
      </c>
      <c r="V17" s="268">
        <v>73</v>
      </c>
      <c r="W17" s="246">
        <v>7</v>
      </c>
      <c r="X17" s="38">
        <f t="shared" si="3"/>
        <v>9.6</v>
      </c>
      <c r="Y17" s="246">
        <v>63</v>
      </c>
      <c r="Z17" s="246">
        <v>7</v>
      </c>
      <c r="AA17" s="33">
        <f t="shared" si="4"/>
        <v>11.1</v>
      </c>
    </row>
    <row r="18" spans="1:27" ht="12.75" customHeight="1">
      <c r="A18" s="7">
        <v>16</v>
      </c>
      <c r="B18" s="76">
        <v>210</v>
      </c>
      <c r="C18" s="101" t="s">
        <v>76</v>
      </c>
      <c r="D18" s="103" t="s">
        <v>60</v>
      </c>
      <c r="E18" s="166">
        <v>33</v>
      </c>
      <c r="F18" s="87">
        <v>27</v>
      </c>
      <c r="G18" s="246">
        <v>33</v>
      </c>
      <c r="H18" s="246">
        <v>27</v>
      </c>
      <c r="I18" s="246">
        <v>502</v>
      </c>
      <c r="J18" s="246">
        <v>106</v>
      </c>
      <c r="K18" s="26">
        <f t="shared" si="0"/>
        <v>21.1</v>
      </c>
      <c r="L18" s="263">
        <v>18</v>
      </c>
      <c r="M18" s="246">
        <v>17</v>
      </c>
      <c r="N18" s="246">
        <v>366</v>
      </c>
      <c r="O18" s="246">
        <v>77</v>
      </c>
      <c r="P18" s="26">
        <f t="shared" si="1"/>
        <v>21</v>
      </c>
      <c r="Q18" s="263">
        <v>6</v>
      </c>
      <c r="R18" s="246">
        <v>3</v>
      </c>
      <c r="S18" s="246">
        <v>50</v>
      </c>
      <c r="T18" s="246">
        <v>4</v>
      </c>
      <c r="U18" s="26">
        <f t="shared" si="2"/>
        <v>8</v>
      </c>
      <c r="V18" s="268">
        <v>159</v>
      </c>
      <c r="W18" s="246">
        <v>33</v>
      </c>
      <c r="X18" s="38">
        <f t="shared" si="3"/>
        <v>20.8</v>
      </c>
      <c r="Y18" s="246">
        <v>109</v>
      </c>
      <c r="Z18" s="246">
        <v>9</v>
      </c>
      <c r="AA18" s="33">
        <f t="shared" si="4"/>
        <v>8.3</v>
      </c>
    </row>
    <row r="19" spans="1:27" ht="12.75" customHeight="1">
      <c r="A19" s="7">
        <v>16</v>
      </c>
      <c r="B19" s="76">
        <v>211</v>
      </c>
      <c r="C19" s="101" t="s">
        <v>76</v>
      </c>
      <c r="D19" s="103" t="s">
        <v>61</v>
      </c>
      <c r="E19" s="166">
        <v>35</v>
      </c>
      <c r="F19" s="87">
        <v>23</v>
      </c>
      <c r="G19" s="246">
        <v>49</v>
      </c>
      <c r="H19" s="246">
        <v>45</v>
      </c>
      <c r="I19" s="246">
        <v>826</v>
      </c>
      <c r="J19" s="246">
        <v>273</v>
      </c>
      <c r="K19" s="26">
        <f t="shared" si="0"/>
        <v>33.1</v>
      </c>
      <c r="L19" s="263">
        <v>25</v>
      </c>
      <c r="M19" s="246">
        <v>23</v>
      </c>
      <c r="N19" s="246">
        <v>415</v>
      </c>
      <c r="O19" s="246">
        <v>102</v>
      </c>
      <c r="P19" s="26">
        <f t="shared" si="1"/>
        <v>24.6</v>
      </c>
      <c r="Q19" s="263">
        <v>6</v>
      </c>
      <c r="R19" s="246">
        <v>3</v>
      </c>
      <c r="S19" s="246">
        <v>51</v>
      </c>
      <c r="T19" s="246">
        <v>3</v>
      </c>
      <c r="U19" s="26">
        <f t="shared" si="2"/>
        <v>5.9</v>
      </c>
      <c r="V19" s="268">
        <v>229</v>
      </c>
      <c r="W19" s="246">
        <v>33</v>
      </c>
      <c r="X19" s="38">
        <f t="shared" si="3"/>
        <v>14.4</v>
      </c>
      <c r="Y19" s="246">
        <v>148</v>
      </c>
      <c r="Z19" s="246">
        <v>5</v>
      </c>
      <c r="AA19" s="33">
        <f t="shared" si="4"/>
        <v>3.4</v>
      </c>
    </row>
    <row r="20" spans="1:27" ht="12.75" customHeight="1">
      <c r="A20" s="7">
        <v>16</v>
      </c>
      <c r="B20" s="76">
        <v>321</v>
      </c>
      <c r="C20" s="101" t="s">
        <v>76</v>
      </c>
      <c r="D20" s="103" t="s">
        <v>62</v>
      </c>
      <c r="E20" s="167"/>
      <c r="F20" s="87"/>
      <c r="G20" s="246"/>
      <c r="H20" s="246"/>
      <c r="I20" s="246"/>
      <c r="J20" s="246"/>
      <c r="K20" s="26" t="str">
        <f t="shared" si="0"/>
        <v> </v>
      </c>
      <c r="L20" s="263">
        <v>10</v>
      </c>
      <c r="M20" s="246">
        <v>9</v>
      </c>
      <c r="N20" s="246">
        <v>86</v>
      </c>
      <c r="O20" s="246">
        <v>21</v>
      </c>
      <c r="P20" s="26">
        <f t="shared" si="1"/>
        <v>24.4</v>
      </c>
      <c r="Q20" s="263">
        <v>5</v>
      </c>
      <c r="R20" s="246">
        <v>2</v>
      </c>
      <c r="S20" s="246">
        <v>25</v>
      </c>
      <c r="T20" s="246">
        <v>2</v>
      </c>
      <c r="U20" s="26">
        <f t="shared" si="2"/>
        <v>8</v>
      </c>
      <c r="V20" s="268">
        <v>3</v>
      </c>
      <c r="W20" s="246">
        <v>0</v>
      </c>
      <c r="X20" s="38">
        <f t="shared" si="3"/>
        <v>0</v>
      </c>
      <c r="Y20" s="246">
        <v>3</v>
      </c>
      <c r="Z20" s="246">
        <v>0</v>
      </c>
      <c r="AA20" s="33">
        <f t="shared" si="4"/>
        <v>0</v>
      </c>
    </row>
    <row r="21" spans="1:27" ht="12.75" customHeight="1">
      <c r="A21" s="7">
        <v>16</v>
      </c>
      <c r="B21" s="76">
        <v>322</v>
      </c>
      <c r="C21" s="101" t="s">
        <v>76</v>
      </c>
      <c r="D21" s="103" t="s">
        <v>63</v>
      </c>
      <c r="E21" s="166">
        <v>30</v>
      </c>
      <c r="F21" s="87">
        <v>20</v>
      </c>
      <c r="G21" s="246">
        <v>24</v>
      </c>
      <c r="H21" s="246">
        <v>16</v>
      </c>
      <c r="I21" s="246">
        <v>317</v>
      </c>
      <c r="J21" s="246">
        <v>73</v>
      </c>
      <c r="K21" s="26">
        <f t="shared" si="0"/>
        <v>23</v>
      </c>
      <c r="L21" s="263">
        <v>17</v>
      </c>
      <c r="M21" s="246">
        <v>10</v>
      </c>
      <c r="N21" s="246">
        <v>237</v>
      </c>
      <c r="O21" s="246">
        <v>43</v>
      </c>
      <c r="P21" s="26">
        <f t="shared" si="1"/>
        <v>18.1</v>
      </c>
      <c r="Q21" s="263">
        <v>5</v>
      </c>
      <c r="R21" s="246">
        <v>3</v>
      </c>
      <c r="S21" s="246">
        <v>31</v>
      </c>
      <c r="T21" s="246">
        <v>4</v>
      </c>
      <c r="U21" s="26">
        <f t="shared" si="2"/>
        <v>12.9</v>
      </c>
      <c r="V21" s="268">
        <v>48</v>
      </c>
      <c r="W21" s="246">
        <v>7</v>
      </c>
      <c r="X21" s="38">
        <f t="shared" si="3"/>
        <v>14.6</v>
      </c>
      <c r="Y21" s="246">
        <v>18</v>
      </c>
      <c r="Z21" s="246">
        <v>2</v>
      </c>
      <c r="AA21" s="33">
        <f t="shared" si="4"/>
        <v>11.1</v>
      </c>
    </row>
    <row r="22" spans="1:27" ht="14.25" customHeight="1">
      <c r="A22" s="7">
        <v>16</v>
      </c>
      <c r="B22" s="76">
        <v>323</v>
      </c>
      <c r="C22" s="101" t="s">
        <v>76</v>
      </c>
      <c r="D22" s="103" t="s">
        <v>64</v>
      </c>
      <c r="E22" s="166">
        <v>24</v>
      </c>
      <c r="F22" s="87">
        <v>22</v>
      </c>
      <c r="G22" s="246">
        <v>17</v>
      </c>
      <c r="H22" s="246">
        <v>13</v>
      </c>
      <c r="I22" s="246">
        <v>381</v>
      </c>
      <c r="J22" s="246">
        <v>44</v>
      </c>
      <c r="K22" s="26">
        <f t="shared" si="0"/>
        <v>11.5</v>
      </c>
      <c r="L22" s="263">
        <v>15</v>
      </c>
      <c r="M22" s="246">
        <v>11</v>
      </c>
      <c r="N22" s="246">
        <v>391</v>
      </c>
      <c r="O22" s="246">
        <v>40</v>
      </c>
      <c r="P22" s="26">
        <f t="shared" si="1"/>
        <v>10.2</v>
      </c>
      <c r="Q22" s="263">
        <v>6</v>
      </c>
      <c r="R22" s="246">
        <v>3</v>
      </c>
      <c r="S22" s="246">
        <v>34</v>
      </c>
      <c r="T22" s="246">
        <v>4</v>
      </c>
      <c r="U22" s="26">
        <f t="shared" si="2"/>
        <v>11.8</v>
      </c>
      <c r="V22" s="268">
        <v>49</v>
      </c>
      <c r="W22" s="246">
        <v>9</v>
      </c>
      <c r="X22" s="38">
        <f t="shared" si="3"/>
        <v>18.4</v>
      </c>
      <c r="Y22" s="246">
        <v>31</v>
      </c>
      <c r="Z22" s="246">
        <v>2</v>
      </c>
      <c r="AA22" s="33">
        <f>IF(Y22=0," ",ROUND(Z22/Y22*100,1))</f>
        <v>6.5</v>
      </c>
    </row>
    <row r="23" spans="1:27" ht="12.75" customHeight="1">
      <c r="A23" s="7">
        <v>16</v>
      </c>
      <c r="B23" s="76">
        <v>342</v>
      </c>
      <c r="C23" s="101" t="s">
        <v>76</v>
      </c>
      <c r="D23" s="103" t="s">
        <v>65</v>
      </c>
      <c r="E23" s="166">
        <v>30</v>
      </c>
      <c r="F23" s="87">
        <v>22</v>
      </c>
      <c r="G23" s="246">
        <v>25</v>
      </c>
      <c r="H23" s="246">
        <v>24</v>
      </c>
      <c r="I23" s="246">
        <v>402</v>
      </c>
      <c r="J23" s="246">
        <v>97</v>
      </c>
      <c r="K23" s="26">
        <f t="shared" si="0"/>
        <v>24.1</v>
      </c>
      <c r="L23" s="263">
        <v>18</v>
      </c>
      <c r="M23" s="246">
        <v>18</v>
      </c>
      <c r="N23" s="246">
        <v>253</v>
      </c>
      <c r="O23" s="246">
        <v>51</v>
      </c>
      <c r="P23" s="26">
        <f t="shared" si="1"/>
        <v>20.2</v>
      </c>
      <c r="Q23" s="263">
        <v>5</v>
      </c>
      <c r="R23" s="246">
        <v>2</v>
      </c>
      <c r="S23" s="246">
        <v>32</v>
      </c>
      <c r="T23" s="246">
        <v>3</v>
      </c>
      <c r="U23" s="26">
        <f t="shared" si="2"/>
        <v>9.4</v>
      </c>
      <c r="V23" s="268">
        <v>18</v>
      </c>
      <c r="W23" s="246">
        <v>0</v>
      </c>
      <c r="X23" s="38">
        <f t="shared" si="3"/>
        <v>0</v>
      </c>
      <c r="Y23" s="246">
        <v>16</v>
      </c>
      <c r="Z23" s="246">
        <v>0</v>
      </c>
      <c r="AA23" s="33">
        <f>IF(Y23=0," ",ROUND(Z23/Y23*100,1))</f>
        <v>0</v>
      </c>
    </row>
    <row r="24" spans="1:27" ht="12.75" customHeight="1" thickBot="1">
      <c r="A24" s="7"/>
      <c r="B24" s="77">
        <v>343</v>
      </c>
      <c r="C24" s="104" t="s">
        <v>76</v>
      </c>
      <c r="D24" s="105" t="s">
        <v>66</v>
      </c>
      <c r="E24" s="167"/>
      <c r="F24" s="87"/>
      <c r="G24" s="246"/>
      <c r="H24" s="246"/>
      <c r="I24" s="246"/>
      <c r="J24" s="246"/>
      <c r="K24" s="26" t="str">
        <f t="shared" si="0"/>
        <v> </v>
      </c>
      <c r="L24" s="263">
        <v>11</v>
      </c>
      <c r="M24" s="246">
        <v>6</v>
      </c>
      <c r="N24" s="246">
        <v>287</v>
      </c>
      <c r="O24" s="246">
        <v>37</v>
      </c>
      <c r="P24" s="26">
        <f t="shared" si="1"/>
        <v>12.9</v>
      </c>
      <c r="Q24" s="263">
        <v>5</v>
      </c>
      <c r="R24" s="246">
        <v>1</v>
      </c>
      <c r="S24" s="246">
        <v>28</v>
      </c>
      <c r="T24" s="246">
        <v>1</v>
      </c>
      <c r="U24" s="26">
        <f t="shared" si="2"/>
        <v>3.6</v>
      </c>
      <c r="V24" s="268">
        <v>30</v>
      </c>
      <c r="W24" s="246">
        <v>6</v>
      </c>
      <c r="X24" s="38">
        <f t="shared" si="3"/>
        <v>20</v>
      </c>
      <c r="Y24" s="246">
        <v>23</v>
      </c>
      <c r="Z24" s="246">
        <v>0</v>
      </c>
      <c r="AA24" s="33">
        <f>IF(Y24=0," ",ROUND(Z24/Y24*100,1))</f>
        <v>0</v>
      </c>
    </row>
    <row r="25" spans="1:27" ht="12.75" customHeight="1" thickBot="1">
      <c r="A25" s="11"/>
      <c r="B25" s="16">
        <v>900</v>
      </c>
      <c r="C25" s="109"/>
      <c r="D25" s="110" t="s">
        <v>19</v>
      </c>
      <c r="E25" s="8"/>
      <c r="F25" s="9"/>
      <c r="G25" s="259"/>
      <c r="H25" s="259"/>
      <c r="I25" s="259"/>
      <c r="J25" s="259"/>
      <c r="K25" s="27"/>
      <c r="L25" s="264">
        <f>SUM(L10:L24)</f>
        <v>319</v>
      </c>
      <c r="M25" s="264">
        <f>SUM(M10:M24)</f>
        <v>275</v>
      </c>
      <c r="N25" s="264">
        <f>SUM(N10:N24)</f>
        <v>5745</v>
      </c>
      <c r="O25" s="264">
        <f>SUM(O10:O24)</f>
        <v>1215</v>
      </c>
      <c r="P25" s="31">
        <f>IF(L25=" "," ",ROUND(O25/N25*100,1))</f>
        <v>21.1</v>
      </c>
      <c r="Q25" s="264">
        <f>SUM(Q10:Q24)</f>
        <v>86</v>
      </c>
      <c r="R25" s="264">
        <f>SUM(R10:R24)</f>
        <v>45</v>
      </c>
      <c r="S25" s="264">
        <f>SUM(S10:S24)</f>
        <v>600</v>
      </c>
      <c r="T25" s="264">
        <f>SUM(T10:T24)</f>
        <v>58</v>
      </c>
      <c r="U25" s="31">
        <f>IF(Q25=""," ",ROUND(T25/S25*100,1))</f>
        <v>9.7</v>
      </c>
      <c r="V25" s="269"/>
      <c r="W25" s="259"/>
      <c r="X25" s="39"/>
      <c r="Y25" s="259"/>
      <c r="Z25" s="259"/>
      <c r="AA25" s="34"/>
    </row>
    <row r="26" spans="1:27" ht="12.75" customHeight="1">
      <c r="A26" s="7">
        <v>16</v>
      </c>
      <c r="B26" s="17"/>
      <c r="C26" s="101" t="s">
        <v>76</v>
      </c>
      <c r="D26" s="111" t="s">
        <v>100</v>
      </c>
      <c r="E26" s="19"/>
      <c r="F26" s="20"/>
      <c r="G26" s="260"/>
      <c r="H26" s="260"/>
      <c r="I26" s="260"/>
      <c r="J26" s="260"/>
      <c r="K26" s="28"/>
      <c r="L26" s="265">
        <v>2</v>
      </c>
      <c r="M26" s="246">
        <v>2</v>
      </c>
      <c r="N26" s="266">
        <v>28</v>
      </c>
      <c r="O26" s="246">
        <v>9</v>
      </c>
      <c r="P26" s="48">
        <f>IF(L26=""," ",ROUND(O26/N26*100,1))</f>
        <v>32.1</v>
      </c>
      <c r="Q26" s="265"/>
      <c r="R26" s="246"/>
      <c r="S26" s="266"/>
      <c r="T26" s="246"/>
      <c r="U26" s="48" t="str">
        <f>IF(Q26=""," ",ROUND(T26/S26*100,1))</f>
        <v> </v>
      </c>
      <c r="V26" s="270"/>
      <c r="W26" s="260"/>
      <c r="X26" s="40"/>
      <c r="Y26" s="260"/>
      <c r="Z26" s="260"/>
      <c r="AA26" s="35"/>
    </row>
    <row r="27" spans="1:27" ht="14.25" customHeight="1">
      <c r="A27" s="7">
        <v>16</v>
      </c>
      <c r="B27" s="5"/>
      <c r="C27" s="101" t="s">
        <v>76</v>
      </c>
      <c r="D27" s="112" t="s">
        <v>101</v>
      </c>
      <c r="E27" s="21"/>
      <c r="F27" s="22"/>
      <c r="G27" s="261"/>
      <c r="H27" s="261"/>
      <c r="I27" s="261"/>
      <c r="J27" s="261"/>
      <c r="K27" s="29"/>
      <c r="L27" s="265">
        <v>1</v>
      </c>
      <c r="M27" s="246">
        <v>1</v>
      </c>
      <c r="N27" s="266">
        <v>20</v>
      </c>
      <c r="O27" s="246">
        <v>8</v>
      </c>
      <c r="P27" s="26">
        <f>IF(L27=""," ",ROUND(O27/N27*100,1))</f>
        <v>40</v>
      </c>
      <c r="Q27" s="265"/>
      <c r="R27" s="246"/>
      <c r="S27" s="266"/>
      <c r="T27" s="246"/>
      <c r="U27" s="26" t="str">
        <f>IF(Q27=""," ",ROUND(T27/S27*100,1))</f>
        <v> </v>
      </c>
      <c r="V27" s="271"/>
      <c r="W27" s="261"/>
      <c r="X27" s="41"/>
      <c r="Y27" s="261"/>
      <c r="Z27" s="261"/>
      <c r="AA27" s="36"/>
    </row>
    <row r="28" spans="1:27" ht="16.5" customHeight="1" thickBot="1">
      <c r="A28" s="7">
        <v>16</v>
      </c>
      <c r="B28" s="18"/>
      <c r="C28" s="101" t="s">
        <v>76</v>
      </c>
      <c r="D28" s="113" t="s">
        <v>102</v>
      </c>
      <c r="E28" s="23"/>
      <c r="F28" s="24"/>
      <c r="G28" s="262"/>
      <c r="H28" s="262"/>
      <c r="I28" s="262"/>
      <c r="J28" s="262"/>
      <c r="K28" s="30"/>
      <c r="L28" s="265">
        <v>1</v>
      </c>
      <c r="M28" s="246">
        <v>1</v>
      </c>
      <c r="N28" s="266">
        <v>50</v>
      </c>
      <c r="O28" s="246">
        <v>18</v>
      </c>
      <c r="P28" s="49">
        <f>IF(L28=""," ",ROUND(O28/N28*100,1))</f>
        <v>36</v>
      </c>
      <c r="Q28" s="265"/>
      <c r="R28" s="246"/>
      <c r="S28" s="266"/>
      <c r="T28" s="246"/>
      <c r="U28" s="49" t="str">
        <f>IF(Q28=""," ",ROUND(T28/S28*100,1))</f>
        <v> </v>
      </c>
      <c r="V28" s="272"/>
      <c r="W28" s="262"/>
      <c r="X28" s="42"/>
      <c r="Y28" s="262"/>
      <c r="Z28" s="262"/>
      <c r="AA28" s="37"/>
    </row>
    <row r="29" spans="1:27" ht="12.75" thickBot="1">
      <c r="A29" s="11"/>
      <c r="B29" s="16">
        <v>999</v>
      </c>
      <c r="C29" s="109"/>
      <c r="D29" s="110" t="s">
        <v>18</v>
      </c>
      <c r="E29" s="8"/>
      <c r="F29" s="9"/>
      <c r="G29" s="259"/>
      <c r="H29" s="259"/>
      <c r="I29" s="259"/>
      <c r="J29" s="259"/>
      <c r="K29" s="27"/>
      <c r="L29" s="264">
        <f>SUM(L26:L28)</f>
        <v>4</v>
      </c>
      <c r="M29" s="264">
        <f>SUM(M26:M28)</f>
        <v>4</v>
      </c>
      <c r="N29" s="264">
        <f>SUM(N26:N28)</f>
        <v>98</v>
      </c>
      <c r="O29" s="264">
        <f>SUM(O26:O28)</f>
        <v>35</v>
      </c>
      <c r="P29" s="31">
        <f>IF(L29=0,"",ROUND(O29/N29*100,1))</f>
        <v>35.7</v>
      </c>
      <c r="Q29" s="264">
        <f>SUM(Q26:Q28)</f>
        <v>0</v>
      </c>
      <c r="R29" s="264">
        <f>SUM(R26:R28)</f>
        <v>0</v>
      </c>
      <c r="S29" s="264">
        <f>SUM(S26:S28)</f>
        <v>0</v>
      </c>
      <c r="T29" s="264">
        <f>SUM(T26:T28)</f>
        <v>0</v>
      </c>
      <c r="U29" s="31" t="str">
        <f>IF(Q29=0," ",ROUND(T29/S29*100,1))</f>
        <v> </v>
      </c>
      <c r="V29" s="269"/>
      <c r="W29" s="259"/>
      <c r="X29" s="39"/>
      <c r="Y29" s="259"/>
      <c r="Z29" s="259"/>
      <c r="AA29" s="34"/>
    </row>
    <row r="30" spans="1:27" ht="14.25" thickBot="1">
      <c r="A30" s="11"/>
      <c r="B30" s="15">
        <v>1000</v>
      </c>
      <c r="C30" s="392" t="s">
        <v>9</v>
      </c>
      <c r="D30" s="393"/>
      <c r="E30" s="8"/>
      <c r="F30" s="9"/>
      <c r="G30" s="249">
        <f>SUM(G10:G24)</f>
        <v>510</v>
      </c>
      <c r="H30" s="249">
        <f>SUM(H10:H24)</f>
        <v>434</v>
      </c>
      <c r="I30" s="249">
        <f>SUM(I10:I24)</f>
        <v>8019</v>
      </c>
      <c r="J30" s="249">
        <f>SUM(J10:J24)</f>
        <v>2012</v>
      </c>
      <c r="K30" s="31">
        <f>IF(G30=" "," ",ROUND(J30/I30*100,1))</f>
        <v>25.1</v>
      </c>
      <c r="L30" s="267">
        <f>L25+L29</f>
        <v>323</v>
      </c>
      <c r="M30" s="249">
        <f>M25+M29</f>
        <v>279</v>
      </c>
      <c r="N30" s="249">
        <f>N25+N29</f>
        <v>5843</v>
      </c>
      <c r="O30" s="249">
        <f>O25+O29</f>
        <v>1250</v>
      </c>
      <c r="P30" s="31">
        <f>IF(L30=""," ",ROUND(O30/N30*100,1))</f>
        <v>21.4</v>
      </c>
      <c r="Q30" s="267">
        <f>Q25+Q29</f>
        <v>86</v>
      </c>
      <c r="R30" s="249">
        <f>R25+R29</f>
        <v>45</v>
      </c>
      <c r="S30" s="249">
        <f>S25+S29</f>
        <v>600</v>
      </c>
      <c r="T30" s="249">
        <f>T25+T29</f>
        <v>58</v>
      </c>
      <c r="U30" s="31">
        <f>IF(Q30=""," ",ROUND(T30/S30*100,1))</f>
        <v>9.7</v>
      </c>
      <c r="V30" s="273">
        <f>SUM(V10:V24)</f>
        <v>2004</v>
      </c>
      <c r="W30" s="249">
        <f>SUM(W10:W24)</f>
        <v>296</v>
      </c>
      <c r="X30" s="406">
        <f>IF(V30=""," ",ROUND(W30/V30*100,1))</f>
        <v>14.8</v>
      </c>
      <c r="Y30" s="249">
        <f>SUM(Y10:Y24)</f>
        <v>1349</v>
      </c>
      <c r="Z30" s="249">
        <f>SUM(Z10:Z24)</f>
        <v>108</v>
      </c>
      <c r="AA30" s="32">
        <f>IF(Y30=0," ",ROUND(Z30/Y30*100,1))</f>
        <v>8</v>
      </c>
    </row>
  </sheetData>
  <sheetProtection/>
  <mergeCells count="30">
    <mergeCell ref="C4:D4"/>
    <mergeCell ref="F4:H4"/>
    <mergeCell ref="J4:M4"/>
    <mergeCell ref="E6:F6"/>
    <mergeCell ref="L6:N6"/>
    <mergeCell ref="C30:D30"/>
    <mergeCell ref="E7:K7"/>
    <mergeCell ref="I8:I9"/>
    <mergeCell ref="K8:K9"/>
    <mergeCell ref="E8:E9"/>
    <mergeCell ref="G8:G9"/>
    <mergeCell ref="F8:F9"/>
    <mergeCell ref="Q8:Q9"/>
    <mergeCell ref="S8:S9"/>
    <mergeCell ref="A7:A9"/>
    <mergeCell ref="C7:C9"/>
    <mergeCell ref="D7:D9"/>
    <mergeCell ref="B7:B9"/>
    <mergeCell ref="L7:P7"/>
    <mergeCell ref="P8:P9"/>
    <mergeCell ref="N8:N9"/>
    <mergeCell ref="L8:L9"/>
    <mergeCell ref="Y8:AA8"/>
    <mergeCell ref="U8:U9"/>
    <mergeCell ref="X8:X9"/>
    <mergeCell ref="V8:V9"/>
    <mergeCell ref="Q7:U7"/>
    <mergeCell ref="V7:AA7"/>
    <mergeCell ref="V6:X6"/>
    <mergeCell ref="Q6:S6"/>
  </mergeCells>
  <conditionalFormatting sqref="T26:T28 R26:R28 O26:O28 M26:M28 Z10:Z24 J10:J24 M10:M24 T10:T24 R10:R24 W10:W24 H10:H24 O10:O24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24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&amp;R（富山県）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2008-10-21T02:22:37Z</cp:lastPrinted>
  <dcterms:created xsi:type="dcterms:W3CDTF">2002-01-07T10:53:07Z</dcterms:created>
  <dcterms:modified xsi:type="dcterms:W3CDTF">2008-10-23T12:06:25Z</dcterms:modified>
  <cp:category/>
  <cp:version/>
  <cp:contentType/>
  <cp:contentStatus/>
</cp:coreProperties>
</file>