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47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(フォーマット)'!$4:$6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<sst xmlns="http://schemas.openxmlformats.org/spreadsheetml/2006/main" count="527" uniqueCount="206">
  <si>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</si>
  <si>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</si>
  <si>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</si>
  <si>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</si>
  <si>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</si>
  <si>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</si>
  <si>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</si>
  <si>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</si>
  <si>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</si>
  <si>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</si>
  <si>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</si>
  <si>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</si>
  <si>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</si>
  <si>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</si>
  <si>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</si>
  <si>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</si>
  <si>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</si>
  <si>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</si>
  <si>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</si>
  <si>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</si>
  <si>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</si>
  <si>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</si>
  <si>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</si>
  <si>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</si>
  <si>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</si>
  <si>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</si>
  <si>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</si>
  <si>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</si>
  <si>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</si>
  <si>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</si>
  <si>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</si>
  <si>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</si>
  <si>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</si>
  <si>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</si>
  <si>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</si>
  <si>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</si>
  <si>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</si>
  <si>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</si>
  <si>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</si>
  <si>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</si>
  <si>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</si>
  <si>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</si>
  <si>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</si>
  <si>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</si>
  <si>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</si>
  <si>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</si>
  <si>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</si>
  <si>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</si>
  <si>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</si>
  <si>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</si>
  <si>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</si>
  <si>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</si>
  <si>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</si>
  <si>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</si>
  <si>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</si>
  <si>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宮城県</t>
  </si>
  <si>
    <t>仙台市</t>
  </si>
  <si>
    <t>男女共同参画課</t>
  </si>
  <si>
    <t>石巻市</t>
  </si>
  <si>
    <t>男女共同参画推進室</t>
  </si>
  <si>
    <t>塩竃市</t>
  </si>
  <si>
    <t>気仙沼市</t>
  </si>
  <si>
    <t>男女共生推進室</t>
  </si>
  <si>
    <t>白石市</t>
  </si>
  <si>
    <t>子ども家庭課</t>
  </si>
  <si>
    <t>名取市</t>
  </si>
  <si>
    <t>角田市</t>
  </si>
  <si>
    <t>企画課</t>
  </si>
  <si>
    <t>多賀城市</t>
  </si>
  <si>
    <t>地域コミュニティ課</t>
  </si>
  <si>
    <t>岩沼市</t>
  </si>
  <si>
    <t>さわやか市政推進課</t>
  </si>
  <si>
    <t>登米市</t>
  </si>
  <si>
    <t>市民活動支援課</t>
  </si>
  <si>
    <t>栗原市</t>
  </si>
  <si>
    <t>東松島市</t>
  </si>
  <si>
    <t>地域協働推進課</t>
  </si>
  <si>
    <t>大崎市</t>
  </si>
  <si>
    <t>蔵王町</t>
  </si>
  <si>
    <t>まちづくり推進課</t>
  </si>
  <si>
    <t>七ヶ宿町</t>
  </si>
  <si>
    <t>保健福祉課</t>
  </si>
  <si>
    <t>大河原町</t>
  </si>
  <si>
    <t>村田町</t>
  </si>
  <si>
    <t>企画財政課</t>
  </si>
  <si>
    <t>柴田町</t>
  </si>
  <si>
    <t>川崎町</t>
  </si>
  <si>
    <t>町民生活課</t>
  </si>
  <si>
    <t>丸森町</t>
  </si>
  <si>
    <t>しあわせのまちづくり推進課</t>
  </si>
  <si>
    <t>亘理町</t>
  </si>
  <si>
    <t>山元町</t>
  </si>
  <si>
    <t>企画財政課</t>
  </si>
  <si>
    <t>松島町</t>
  </si>
  <si>
    <t>総務課</t>
  </si>
  <si>
    <t>七ヶ浜町</t>
  </si>
  <si>
    <t>生涯学習課</t>
  </si>
  <si>
    <t>利府町</t>
  </si>
  <si>
    <t>生活環境課</t>
  </si>
  <si>
    <t>大和町</t>
  </si>
  <si>
    <t>環境生活課</t>
  </si>
  <si>
    <t>大郷町</t>
  </si>
  <si>
    <t>富谷町</t>
  </si>
  <si>
    <t>大衡村</t>
  </si>
  <si>
    <t>色麻町</t>
  </si>
  <si>
    <t>加美町</t>
  </si>
  <si>
    <t>涌谷町</t>
  </si>
  <si>
    <t>総務企画課</t>
  </si>
  <si>
    <t>美里町</t>
  </si>
  <si>
    <t>女川町</t>
  </si>
  <si>
    <t>町民課</t>
  </si>
  <si>
    <t>本吉町</t>
  </si>
  <si>
    <t>南三陸町</t>
  </si>
  <si>
    <t>石巻市男女共同参画推進条例</t>
  </si>
  <si>
    <t>石巻市男女共同参画基本計画</t>
  </si>
  <si>
    <t>H18.4～H23.3</t>
  </si>
  <si>
    <t>２２年度</t>
  </si>
  <si>
    <t>協働推進室</t>
  </si>
  <si>
    <t>塩竈市しおがま男女共同参画推進条例</t>
  </si>
  <si>
    <t>しおがま男女平等・共同参画基本計画</t>
  </si>
  <si>
    <t>H15.4～H23.3</t>
  </si>
  <si>
    <t>気仙沼市男女共同参画推進条例</t>
  </si>
  <si>
    <t>気仙沼市男女共同参画基本計画</t>
  </si>
  <si>
    <t>H20.4～H29.3</t>
  </si>
  <si>
    <t>白石市男女共同参画社会推進条例</t>
  </si>
  <si>
    <t>H16.4～H25.3</t>
  </si>
  <si>
    <t>男女共同・市民参画推進室</t>
  </si>
  <si>
    <t>名取市男女共同参画計画 Hand in Hand 21</t>
  </si>
  <si>
    <t>H14.4～H23.3</t>
  </si>
  <si>
    <t>登米市男女共同参画基本計画</t>
  </si>
  <si>
    <t>H19.4～H23.3</t>
  </si>
  <si>
    <t>市民協働課</t>
  </si>
  <si>
    <t>大崎市男女共同参画推進基本条例</t>
  </si>
  <si>
    <t>しばた男女共同参画プラン</t>
  </si>
  <si>
    <t>H13.4～H23.3</t>
  </si>
  <si>
    <t>H15.4～H22.3</t>
  </si>
  <si>
    <t>利府町男女共同参画基本計画</t>
  </si>
  <si>
    <t>H17.4～H23.3</t>
  </si>
  <si>
    <t>大和町男女共同参画推進基本条例</t>
  </si>
  <si>
    <t>たいわ男女共同参画推進プラン</t>
  </si>
  <si>
    <t>H12.7～H22.3</t>
  </si>
  <si>
    <t>富谷町男女共同参画推進条例</t>
  </si>
  <si>
    <t>とみや男女共同参画推進プラン</t>
  </si>
  <si>
    <t>住民税務課</t>
  </si>
  <si>
    <t>総合振興課</t>
  </si>
  <si>
    <t>加美町男女共同参画プラン</t>
  </si>
  <si>
    <t>H19.4～H27.3</t>
  </si>
  <si>
    <t>美里町男女共同参画推進基本計画</t>
  </si>
  <si>
    <t>H20.4～H28.3</t>
  </si>
  <si>
    <t>気仙沼市男女共同参画都市宣言</t>
  </si>
  <si>
    <t>柴田町男女共同参画都市宣言</t>
  </si>
  <si>
    <t>２８年度</t>
  </si>
  <si>
    <t>２４年度</t>
  </si>
  <si>
    <t>２５年度</t>
  </si>
  <si>
    <t>栗原市</t>
  </si>
  <si>
    <t>２１年度</t>
  </si>
  <si>
    <t>２０年度</t>
  </si>
  <si>
    <t>２６年度</t>
  </si>
  <si>
    <t>大河原町</t>
  </si>
  <si>
    <t>H19.10～H29.3</t>
  </si>
  <si>
    <t>仙台市男女共同参画推進条例</t>
  </si>
  <si>
    <t>仙台市男女共同参画推進プラン2004</t>
  </si>
  <si>
    <t>H16.6～H21.3</t>
  </si>
  <si>
    <t>仙台市男女共同参画推進センター</t>
  </si>
  <si>
    <t>http://www.sendai-l.jp/</t>
  </si>
  <si>
    <t xml:space="preserve">○
</t>
  </si>
  <si>
    <t>現在
の
状況</t>
  </si>
  <si>
    <t>都道府県名</t>
  </si>
  <si>
    <t>市(区)町村名</t>
  </si>
  <si>
    <t>980-8555
980-6128</t>
  </si>
  <si>
    <t>022-268-8300
022-268-8041</t>
  </si>
  <si>
    <t>仙台市青葉区一番町四丁目11番1号　
１４１ビル5階・6階　
仙台市青葉区中央一丁目3番1号　
アエル28階・29階</t>
  </si>
  <si>
    <t>エル・パーク
仙台
エル・ソーラ
仙台</t>
  </si>
  <si>
    <t>コード
市（区）町村</t>
  </si>
  <si>
    <t>町村長　</t>
  </si>
  <si>
    <t xml:space="preserve">目標年度
</t>
  </si>
  <si>
    <t>　調査時点コード</t>
  </si>
  <si>
    <t>審議会等委員の目標
（目標を設定している市（区）町村のみ記入）</t>
  </si>
  <si>
    <t>女
性
比
率
（％）</t>
  </si>
  <si>
    <t>目
標
値
（％）</t>
  </si>
  <si>
    <t xml:space="preserve">副
市
(区)
長
数 </t>
  </si>
  <si>
    <t xml:space="preserve">市
（区）
長　 </t>
  </si>
  <si>
    <t>うち
　女性
　委員
　等数</t>
  </si>
  <si>
    <t>うち
　女性
　委員
　を含
　む数</t>
  </si>
  <si>
    <t xml:space="preserve">うち
　女性
　管理
　職数
</t>
  </si>
  <si>
    <t xml:space="preserve">
うち
　女性
　副市
　（区）
　長数</t>
  </si>
  <si>
    <t xml:space="preserve"> 
うち
　女性
　副町
　村長
　数</t>
  </si>
  <si>
    <t xml:space="preserve">
うち
　女性
　自治
　会長
　数</t>
  </si>
  <si>
    <t>男女共同参画関係施策についての苦情の処理を行う体制の有無</t>
  </si>
  <si>
    <t>副町村長数　</t>
  </si>
  <si>
    <t xml:space="preserve">
担当課（室）名</t>
  </si>
  <si>
    <t>連絡会議の有無</t>
  </si>
  <si>
    <t>角田市男女共同参画計画
「かくだ男女生き生きプラン」</t>
  </si>
  <si>
    <t>くりはら男女共同参画推進プラン
～男女(とも)につくる栗原～</t>
  </si>
  <si>
    <t>しちがはま男女共同参画プラン
～男と女が輝くまち～</t>
  </si>
  <si>
    <t>白石市男女共同参画基本計画
「めざそうプラン」</t>
  </si>
  <si>
    <t xml:space="preserve">  コ　ー　ド
  市（区）町</t>
  </si>
  <si>
    <t>管　理　・　運　営　主　体</t>
  </si>
  <si>
    <t xml:space="preserve">
名　　称</t>
  </si>
  <si>
    <t>そ　の　他</t>
  </si>
  <si>
    <t>ﾎｰﾑﾍﾟｰｼﾞ</t>
  </si>
  <si>
    <t>直 営</t>
  </si>
  <si>
    <t>管理者
指 定</t>
  </si>
  <si>
    <t>女性
比率
（％）</t>
  </si>
  <si>
    <t>管理職総数</t>
  </si>
  <si>
    <t>　　　　コード
 市(区)町村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</si>
</sst>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5" fillId="0" borderId="0" xfId="0" applyFont="1" applyAlignment="1">
      <alignment/>
    </xf>
    <xf numFmtId="57" fontId="2" fillId="24" borderId="11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179" fontId="2" fillId="4" borderId="13" xfId="0" applyNumberFormat="1" applyFont="1" applyFill="1" applyBorder="1" applyAlignment="1">
      <alignment/>
    </xf>
    <xf numFmtId="179" fontId="2" fillId="4" borderId="18" xfId="0" applyNumberFormat="1" applyFont="1" applyFill="1" applyBorder="1" applyAlignment="1">
      <alignment/>
    </xf>
    <xf numFmtId="179" fontId="2" fillId="4" borderId="24" xfId="0" applyNumberFormat="1" applyFont="1" applyFill="1" applyBorder="1" applyAlignment="1">
      <alignment/>
    </xf>
    <xf numFmtId="179" fontId="2" fillId="4" borderId="19" xfId="0" applyNumberFormat="1" applyFont="1" applyFill="1" applyBorder="1" applyAlignment="1">
      <alignment/>
    </xf>
    <xf numFmtId="180" fontId="2" fillId="4" borderId="19" xfId="0" applyNumberFormat="1" applyFont="1" applyFill="1" applyBorder="1" applyAlignment="1">
      <alignment/>
    </xf>
    <xf numFmtId="180" fontId="2" fillId="4" borderId="13" xfId="0" applyNumberFormat="1" applyFont="1" applyFill="1" applyBorder="1" applyAlignment="1">
      <alignment/>
    </xf>
    <xf numFmtId="180" fontId="2" fillId="4" borderId="18" xfId="0" applyNumberFormat="1" applyFont="1" applyFill="1" applyBorder="1" applyAlignment="1">
      <alignment/>
    </xf>
    <xf numFmtId="180" fontId="2" fillId="4" borderId="25" xfId="0" applyNumberFormat="1" applyFont="1" applyFill="1" applyBorder="1" applyAlignment="1">
      <alignment/>
    </xf>
    <xf numFmtId="180" fontId="2" fillId="4" borderId="24" xfId="0" applyNumberFormat="1" applyFont="1" applyFill="1" applyBorder="1" applyAlignment="1">
      <alignment/>
    </xf>
    <xf numFmtId="180" fontId="2" fillId="4" borderId="26" xfId="0" applyNumberFormat="1" applyFont="1" applyFill="1" applyBorder="1" applyAlignment="1">
      <alignment/>
    </xf>
    <xf numFmtId="180" fontId="2" fillId="4" borderId="17" xfId="0" applyNumberFormat="1" applyFont="1" applyFill="1" applyBorder="1" applyAlignment="1">
      <alignment/>
    </xf>
    <xf numFmtId="180" fontId="2" fillId="4" borderId="23" xfId="0" applyNumberFormat="1" applyFont="1" applyFill="1" applyBorder="1" applyAlignment="1">
      <alignment/>
    </xf>
    <xf numFmtId="180" fontId="2" fillId="4" borderId="2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21" borderId="19" xfId="0" applyFill="1" applyBorder="1" applyAlignment="1">
      <alignment/>
    </xf>
    <xf numFmtId="0" fontId="10" fillId="0" borderId="0" xfId="0" applyFont="1" applyAlignment="1">
      <alignment/>
    </xf>
    <xf numFmtId="186" fontId="2" fillId="24" borderId="11" xfId="0" applyNumberFormat="1" applyFont="1" applyFill="1" applyBorder="1" applyAlignment="1">
      <alignment/>
    </xf>
    <xf numFmtId="179" fontId="2" fillId="4" borderId="28" xfId="0" applyNumberFormat="1" applyFont="1" applyFill="1" applyBorder="1" applyAlignment="1">
      <alignment/>
    </xf>
    <xf numFmtId="179" fontId="2" fillId="4" borderId="10" xfId="0" applyNumberFormat="1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4" borderId="3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2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4" borderId="34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24" borderId="3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24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24" borderId="41" xfId="0" applyFont="1" applyFill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43" xfId="0" applyFont="1" applyFill="1" applyBorder="1" applyAlignment="1">
      <alignment horizontal="center" wrapText="1"/>
    </xf>
    <xf numFmtId="0" fontId="2" fillId="24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179" fontId="2" fillId="4" borderId="42" xfId="0" applyNumberFormat="1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47" xfId="0" applyFont="1" applyFill="1" applyBorder="1" applyAlignment="1">
      <alignment/>
    </xf>
    <xf numFmtId="179" fontId="2" fillId="4" borderId="48" xfId="0" applyNumberFormat="1" applyFont="1" applyFill="1" applyBorder="1" applyAlignment="1">
      <alignment/>
    </xf>
    <xf numFmtId="180" fontId="2" fillId="4" borderId="49" xfId="0" applyNumberFormat="1" applyFont="1" applyFill="1" applyBorder="1" applyAlignment="1">
      <alignment/>
    </xf>
    <xf numFmtId="0" fontId="2" fillId="24" borderId="50" xfId="0" applyFont="1" applyFill="1" applyBorder="1" applyAlignment="1">
      <alignment/>
    </xf>
    <xf numFmtId="0" fontId="2" fillId="24" borderId="51" xfId="0" applyFont="1" applyFill="1" applyBorder="1" applyAlignment="1">
      <alignment/>
    </xf>
    <xf numFmtId="179" fontId="2" fillId="4" borderId="52" xfId="0" applyNumberFormat="1" applyFont="1" applyFill="1" applyBorder="1" applyAlignment="1">
      <alignment/>
    </xf>
    <xf numFmtId="180" fontId="2" fillId="4" borderId="53" xfId="0" applyNumberFormat="1" applyFont="1" applyFill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24" borderId="11" xfId="0" applyFont="1" applyFill="1" applyBorder="1" applyAlignment="1">
      <alignment vertical="top"/>
    </xf>
    <xf numFmtId="0" fontId="2" fillId="24" borderId="13" xfId="0" applyFont="1" applyFill="1" applyBorder="1" applyAlignment="1">
      <alignment vertical="top"/>
    </xf>
    <xf numFmtId="57" fontId="2" fillId="24" borderId="10" xfId="0" applyNumberFormat="1" applyFont="1" applyFill="1" applyBorder="1" applyAlignment="1">
      <alignment vertical="top"/>
    </xf>
    <xf numFmtId="0" fontId="2" fillId="24" borderId="10" xfId="0" applyNumberFormat="1" applyFont="1" applyFill="1" applyBorder="1" applyAlignment="1">
      <alignment vertical="top"/>
    </xf>
    <xf numFmtId="0" fontId="2" fillId="24" borderId="10" xfId="0" applyFont="1" applyFill="1" applyBorder="1" applyAlignment="1">
      <alignment vertical="top"/>
    </xf>
    <xf numFmtId="0" fontId="2" fillId="24" borderId="54" xfId="0" applyFont="1" applyFill="1" applyBorder="1" applyAlignment="1">
      <alignment vertical="top"/>
    </xf>
    <xf numFmtId="0" fontId="2" fillId="24" borderId="55" xfId="0" applyFont="1" applyFill="1" applyBorder="1" applyAlignment="1">
      <alignment vertical="top"/>
    </xf>
    <xf numFmtId="0" fontId="2" fillId="24" borderId="1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24" borderId="11" xfId="0" applyFont="1" applyFill="1" applyBorder="1" applyAlignment="1">
      <alignment vertical="top"/>
    </xf>
    <xf numFmtId="0" fontId="4" fillId="24" borderId="13" xfId="0" applyFont="1" applyFill="1" applyBorder="1" applyAlignment="1">
      <alignment vertical="top"/>
    </xf>
    <xf numFmtId="0" fontId="4" fillId="24" borderId="11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/>
    </xf>
    <xf numFmtId="0" fontId="4" fillId="24" borderId="12" xfId="0" applyFont="1" applyFill="1" applyBorder="1" applyAlignment="1">
      <alignment vertical="top"/>
    </xf>
    <xf numFmtId="0" fontId="4" fillId="24" borderId="3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55" xfId="0" applyFont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39" xfId="0" applyFont="1" applyFill="1" applyBorder="1" applyAlignment="1">
      <alignment/>
    </xf>
    <xf numFmtId="0" fontId="4" fillId="24" borderId="59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24" borderId="55" xfId="0" applyFont="1" applyFill="1" applyBorder="1" applyAlignment="1">
      <alignment/>
    </xf>
    <xf numFmtId="0" fontId="4" fillId="24" borderId="55" xfId="0" applyFont="1" applyFill="1" applyBorder="1" applyAlignment="1">
      <alignment vertical="top" wrapText="1"/>
    </xf>
    <xf numFmtId="0" fontId="4" fillId="24" borderId="55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vertical="center" wrapText="1"/>
    </xf>
    <xf numFmtId="186" fontId="2" fillId="24" borderId="17" xfId="0" applyNumberFormat="1" applyFont="1" applyFill="1" applyBorder="1" applyAlignment="1">
      <alignment vertical="top"/>
    </xf>
    <xf numFmtId="186" fontId="2" fillId="24" borderId="13" xfId="0" applyNumberFormat="1" applyFont="1" applyFill="1" applyBorder="1" applyAlignment="1">
      <alignment vertical="top"/>
    </xf>
    <xf numFmtId="186" fontId="2" fillId="24" borderId="11" xfId="0" applyNumberFormat="1" applyFont="1" applyFill="1" applyBorder="1" applyAlignment="1">
      <alignment vertical="top"/>
    </xf>
    <xf numFmtId="186" fontId="2" fillId="24" borderId="61" xfId="0" applyNumberFormat="1" applyFont="1" applyFill="1" applyBorder="1" applyAlignment="1">
      <alignment vertical="top"/>
    </xf>
    <xf numFmtId="186" fontId="2" fillId="24" borderId="54" xfId="0" applyNumberFormat="1" applyFont="1" applyFill="1" applyBorder="1" applyAlignment="1">
      <alignment vertical="top"/>
    </xf>
    <xf numFmtId="186" fontId="2" fillId="24" borderId="12" xfId="0" applyNumberFormat="1" applyFont="1" applyFill="1" applyBorder="1" applyAlignment="1">
      <alignment vertical="top"/>
    </xf>
    <xf numFmtId="0" fontId="2" fillId="0" borderId="4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187" fontId="2" fillId="0" borderId="10" xfId="0" applyNumberFormat="1" applyFont="1" applyBorder="1" applyAlignment="1">
      <alignment/>
    </xf>
    <xf numFmtId="187" fontId="2" fillId="0" borderId="13" xfId="0" applyNumberFormat="1" applyFont="1" applyBorder="1" applyAlignment="1">
      <alignment/>
    </xf>
    <xf numFmtId="187" fontId="2" fillId="0" borderId="55" xfId="0" applyNumberFormat="1" applyFont="1" applyBorder="1" applyAlignment="1">
      <alignment/>
    </xf>
    <xf numFmtId="187" fontId="2" fillId="0" borderId="54" xfId="0" applyNumberFormat="1" applyFont="1" applyBorder="1" applyAlignment="1">
      <alignment/>
    </xf>
    <xf numFmtId="187" fontId="2" fillId="24" borderId="15" xfId="0" applyNumberFormat="1" applyFont="1" applyFill="1" applyBorder="1" applyAlignment="1">
      <alignment/>
    </xf>
    <xf numFmtId="187" fontId="2" fillId="4" borderId="19" xfId="0" applyNumberFormat="1" applyFont="1" applyFill="1" applyBorder="1" applyAlignment="1">
      <alignment/>
    </xf>
    <xf numFmtId="187" fontId="2" fillId="24" borderId="11" xfId="0" applyNumberFormat="1" applyFont="1" applyFill="1" applyBorder="1" applyAlignment="1">
      <alignment wrapText="1"/>
    </xf>
    <xf numFmtId="187" fontId="2" fillId="24" borderId="17" xfId="0" applyNumberFormat="1" applyFont="1" applyFill="1" applyBorder="1" applyAlignment="1">
      <alignment/>
    </xf>
    <xf numFmtId="187" fontId="2" fillId="24" borderId="11" xfId="0" applyNumberFormat="1" applyFont="1" applyFill="1" applyBorder="1" applyAlignment="1">
      <alignment/>
    </xf>
    <xf numFmtId="187" fontId="2" fillId="24" borderId="12" xfId="0" applyNumberFormat="1" applyFont="1" applyFill="1" applyBorder="1" applyAlignment="1">
      <alignment/>
    </xf>
    <xf numFmtId="187" fontId="2" fillId="24" borderId="61" xfId="0" applyNumberFormat="1" applyFont="1" applyFill="1" applyBorder="1" applyAlignment="1">
      <alignment/>
    </xf>
    <xf numFmtId="187" fontId="2" fillId="4" borderId="16" xfId="0" applyNumberFormat="1" applyFont="1" applyFill="1" applyBorder="1" applyAlignment="1">
      <alignment/>
    </xf>
    <xf numFmtId="187" fontId="2" fillId="4" borderId="29" xfId="0" applyNumberFormat="1" applyFont="1" applyFill="1" applyBorder="1" applyAlignment="1">
      <alignment/>
    </xf>
    <xf numFmtId="187" fontId="2" fillId="24" borderId="62" xfId="0" applyNumberFormat="1" applyFont="1" applyFill="1" applyBorder="1" applyAlignment="1">
      <alignment/>
    </xf>
    <xf numFmtId="187" fontId="2" fillId="24" borderId="10" xfId="0" applyNumberFormat="1" applyFont="1" applyFill="1" applyBorder="1" applyAlignment="1">
      <alignment/>
    </xf>
    <xf numFmtId="187" fontId="2" fillId="24" borderId="63" xfId="0" applyNumberFormat="1" applyFont="1" applyFill="1" applyBorder="1" applyAlignment="1">
      <alignment/>
    </xf>
    <xf numFmtId="187" fontId="2" fillId="24" borderId="55" xfId="0" applyNumberFormat="1" applyFont="1" applyFill="1" applyBorder="1" applyAlignment="1">
      <alignment/>
    </xf>
    <xf numFmtId="187" fontId="2" fillId="4" borderId="64" xfId="0" applyNumberFormat="1" applyFont="1" applyFill="1" applyBorder="1" applyAlignment="1">
      <alignment/>
    </xf>
    <xf numFmtId="187" fontId="2" fillId="4" borderId="65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textRotation="255"/>
    </xf>
    <xf numFmtId="187" fontId="2" fillId="24" borderId="47" xfId="0" applyNumberFormat="1" applyFont="1" applyFill="1" applyBorder="1" applyAlignment="1">
      <alignment/>
    </xf>
    <xf numFmtId="187" fontId="2" fillId="24" borderId="22" xfId="0" applyNumberFormat="1" applyFont="1" applyFill="1" applyBorder="1" applyAlignment="1">
      <alignment/>
    </xf>
    <xf numFmtId="187" fontId="2" fillId="24" borderId="51" xfId="0" applyNumberFormat="1" applyFont="1" applyFill="1" applyBorder="1" applyAlignment="1">
      <alignment/>
    </xf>
    <xf numFmtId="187" fontId="2" fillId="24" borderId="59" xfId="0" applyNumberFormat="1" applyFont="1" applyFill="1" applyBorder="1" applyAlignment="1">
      <alignment/>
    </xf>
    <xf numFmtId="187" fontId="2" fillId="24" borderId="66" xfId="0" applyNumberFormat="1" applyFont="1" applyFill="1" applyBorder="1" applyAlignment="1">
      <alignment/>
    </xf>
    <xf numFmtId="187" fontId="2" fillId="25" borderId="65" xfId="0" applyNumberFormat="1" applyFont="1" applyFill="1" applyBorder="1" applyAlignment="1">
      <alignment/>
    </xf>
    <xf numFmtId="187" fontId="2" fillId="24" borderId="67" xfId="0" applyNumberFormat="1" applyFont="1" applyFill="1" applyBorder="1" applyAlignment="1">
      <alignment/>
    </xf>
    <xf numFmtId="187" fontId="2" fillId="24" borderId="68" xfId="0" applyNumberFormat="1" applyFont="1" applyFill="1" applyBorder="1" applyAlignment="1">
      <alignment/>
    </xf>
    <xf numFmtId="187" fontId="2" fillId="24" borderId="69" xfId="0" applyNumberFormat="1" applyFont="1" applyFill="1" applyBorder="1" applyAlignment="1">
      <alignment/>
    </xf>
    <xf numFmtId="187" fontId="2" fillId="24" borderId="37" xfId="0" applyNumberFormat="1" applyFont="1" applyFill="1" applyBorder="1" applyAlignment="1">
      <alignment/>
    </xf>
    <xf numFmtId="187" fontId="2" fillId="24" borderId="14" xfId="0" applyNumberFormat="1" applyFont="1" applyFill="1" applyBorder="1" applyAlignment="1">
      <alignment/>
    </xf>
    <xf numFmtId="187" fontId="2" fillId="24" borderId="46" xfId="0" applyNumberFormat="1" applyFont="1" applyFill="1" applyBorder="1" applyAlignment="1">
      <alignment/>
    </xf>
    <xf numFmtId="187" fontId="2" fillId="24" borderId="21" xfId="0" applyNumberFormat="1" applyFont="1" applyFill="1" applyBorder="1" applyAlignment="1">
      <alignment/>
    </xf>
    <xf numFmtId="187" fontId="2" fillId="24" borderId="50" xfId="0" applyNumberFormat="1" applyFont="1" applyFill="1" applyBorder="1" applyAlignment="1">
      <alignment/>
    </xf>
    <xf numFmtId="186" fontId="2" fillId="24" borderId="70" xfId="0" applyNumberFormat="1" applyFont="1" applyFill="1" applyBorder="1" applyAlignment="1">
      <alignment vertical="top"/>
    </xf>
    <xf numFmtId="186" fontId="2" fillId="24" borderId="70" xfId="0" applyNumberFormat="1" applyFont="1" applyFill="1" applyBorder="1" applyAlignment="1">
      <alignment/>
    </xf>
    <xf numFmtId="186" fontId="2" fillId="24" borderId="71" xfId="0" applyNumberFormat="1" applyFont="1" applyFill="1" applyBorder="1" applyAlignment="1">
      <alignment/>
    </xf>
    <xf numFmtId="186" fontId="2" fillId="24" borderId="72" xfId="0" applyNumberFormat="1" applyFont="1" applyFill="1" applyBorder="1" applyAlignment="1">
      <alignment/>
    </xf>
    <xf numFmtId="186" fontId="2" fillId="4" borderId="73" xfId="0" applyNumberFormat="1" applyFont="1" applyFill="1" applyBorder="1" applyAlignment="1">
      <alignment/>
    </xf>
    <xf numFmtId="186" fontId="2" fillId="4" borderId="16" xfId="0" applyNumberFormat="1" applyFont="1" applyFill="1" applyBorder="1" applyAlignment="1">
      <alignment/>
    </xf>
    <xf numFmtId="186" fontId="2" fillId="4" borderId="29" xfId="0" applyNumberFormat="1" applyFont="1" applyFill="1" applyBorder="1" applyAlignment="1">
      <alignment/>
    </xf>
    <xf numFmtId="186" fontId="2" fillId="4" borderId="19" xfId="0" applyNumberFormat="1" applyFont="1" applyFill="1" applyBorder="1" applyAlignment="1">
      <alignment/>
    </xf>
    <xf numFmtId="0" fontId="0" fillId="21" borderId="74" xfId="0" applyFill="1" applyBorder="1" applyAlignment="1">
      <alignment/>
    </xf>
    <xf numFmtId="179" fontId="2" fillId="4" borderId="20" xfId="0" applyNumberFormat="1" applyFont="1" applyFill="1" applyBorder="1" applyAlignment="1">
      <alignment/>
    </xf>
    <xf numFmtId="0" fontId="2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24" borderId="76" xfId="0" applyFont="1" applyFill="1" applyBorder="1" applyAlignment="1">
      <alignment horizontal="center" vertical="center" textRotation="255"/>
    </xf>
    <xf numFmtId="0" fontId="2" fillId="24" borderId="77" xfId="0" applyFont="1" applyFill="1" applyBorder="1" applyAlignment="1">
      <alignment horizontal="center" vertical="center" textRotation="255"/>
    </xf>
    <xf numFmtId="0" fontId="2" fillId="24" borderId="78" xfId="0" applyFont="1" applyFill="1" applyBorder="1" applyAlignment="1">
      <alignment horizontal="center" vertical="center" textRotation="255"/>
    </xf>
    <xf numFmtId="0" fontId="2" fillId="24" borderId="28" xfId="0" applyFont="1" applyFill="1" applyBorder="1" applyAlignment="1">
      <alignment horizontal="center" vertical="center" textRotation="255" shrinkToFit="1"/>
    </xf>
    <xf numFmtId="0" fontId="2" fillId="24" borderId="13" xfId="0" applyFont="1" applyFill="1" applyBorder="1" applyAlignment="1">
      <alignment horizontal="center" vertical="center" textRotation="255" shrinkToFit="1"/>
    </xf>
    <xf numFmtId="0" fontId="2" fillId="0" borderId="79" xfId="0" applyFont="1" applyBorder="1" applyAlignment="1">
      <alignment horizontal="center" vertical="center" textRotation="255" wrapText="1"/>
    </xf>
    <xf numFmtId="0" fontId="2" fillId="0" borderId="80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78" xfId="0" applyFont="1" applyFill="1" applyBorder="1" applyAlignment="1">
      <alignment horizontal="center" vertical="center" wrapText="1"/>
    </xf>
    <xf numFmtId="186" fontId="2" fillId="24" borderId="79" xfId="0" applyNumberFormat="1" applyFont="1" applyFill="1" applyBorder="1" applyAlignment="1">
      <alignment horizontal="center" vertical="center" textRotation="255" wrapText="1"/>
    </xf>
    <xf numFmtId="186" fontId="0" fillId="0" borderId="80" xfId="0" applyNumberFormat="1" applyBorder="1" applyAlignment="1">
      <alignment horizontal="center" vertical="center" textRotation="255" wrapText="1"/>
    </xf>
    <xf numFmtId="186" fontId="0" fillId="0" borderId="32" xfId="0" applyNumberFormat="1" applyBorder="1" applyAlignment="1">
      <alignment horizontal="center" vertical="center" textRotation="255" wrapText="1"/>
    </xf>
    <xf numFmtId="186" fontId="2" fillId="24" borderId="76" xfId="0" applyNumberFormat="1" applyFont="1" applyFill="1" applyBorder="1" applyAlignment="1">
      <alignment horizontal="center" vertical="center" textRotation="255" wrapText="1"/>
    </xf>
    <xf numFmtId="186" fontId="2" fillId="24" borderId="77" xfId="0" applyNumberFormat="1" applyFont="1" applyFill="1" applyBorder="1" applyAlignment="1">
      <alignment horizontal="center" vertical="center" textRotation="255" wrapText="1"/>
    </xf>
    <xf numFmtId="186" fontId="2" fillId="24" borderId="78" xfId="0" applyNumberFormat="1" applyFont="1" applyFill="1" applyBorder="1" applyAlignment="1">
      <alignment horizontal="center" vertical="center" textRotation="255" wrapText="1"/>
    </xf>
    <xf numFmtId="0" fontId="2" fillId="24" borderId="62" xfId="0" applyFont="1" applyFill="1" applyBorder="1" applyAlignment="1">
      <alignment horizontal="center" vertical="center" wrapText="1"/>
    </xf>
    <xf numFmtId="186" fontId="2" fillId="24" borderId="81" xfId="0" applyNumberFormat="1" applyFont="1" applyFill="1" applyBorder="1" applyAlignment="1">
      <alignment horizontal="center" vertical="center" textRotation="255" wrapText="1"/>
    </xf>
    <xf numFmtId="186" fontId="2" fillId="24" borderId="82" xfId="0" applyNumberFormat="1" applyFont="1" applyFill="1" applyBorder="1" applyAlignment="1">
      <alignment horizontal="center" vertical="center" textRotation="255" wrapText="1"/>
    </xf>
    <xf numFmtId="186" fontId="2" fillId="24" borderId="31" xfId="0" applyNumberFormat="1" applyFont="1" applyFill="1" applyBorder="1" applyAlignment="1">
      <alignment horizontal="center" vertical="center" textRotation="255" wrapText="1"/>
    </xf>
    <xf numFmtId="186" fontId="2" fillId="24" borderId="79" xfId="0" applyNumberFormat="1" applyFont="1" applyFill="1" applyBorder="1" applyAlignment="1">
      <alignment horizontal="center" vertical="center" textRotation="255" shrinkToFit="1"/>
    </xf>
    <xf numFmtId="186" fontId="2" fillId="24" borderId="80" xfId="0" applyNumberFormat="1" applyFont="1" applyFill="1" applyBorder="1" applyAlignment="1">
      <alignment horizontal="center" vertical="center" textRotation="255" shrinkToFit="1"/>
    </xf>
    <xf numFmtId="186" fontId="2" fillId="24" borderId="32" xfId="0" applyNumberFormat="1" applyFont="1" applyFill="1" applyBorder="1" applyAlignment="1">
      <alignment horizontal="center" vertical="center" textRotation="255" shrinkToFi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8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24" borderId="85" xfId="0" applyFont="1" applyFill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0" fillId="0" borderId="70" xfId="0" applyBorder="1" applyAlignment="1">
      <alignment/>
    </xf>
    <xf numFmtId="0" fontId="2" fillId="24" borderId="43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80" xfId="0" applyBorder="1" applyAlignment="1">
      <alignment/>
    </xf>
    <xf numFmtId="0" fontId="0" fillId="0" borderId="32" xfId="0" applyBorder="1" applyAlignment="1">
      <alignment/>
    </xf>
    <xf numFmtId="0" fontId="2" fillId="24" borderId="76" xfId="0" applyFont="1" applyFill="1" applyBorder="1" applyAlignment="1">
      <alignment horizontal="center" vertical="distributed" textRotation="255"/>
    </xf>
    <xf numFmtId="0" fontId="2" fillId="24" borderId="77" xfId="0" applyFont="1" applyFill="1" applyBorder="1" applyAlignment="1">
      <alignment horizontal="center" vertical="distributed" textRotation="255"/>
    </xf>
    <xf numFmtId="0" fontId="2" fillId="24" borderId="78" xfId="0" applyFont="1" applyFill="1" applyBorder="1" applyAlignment="1">
      <alignment horizontal="center" vertical="distributed" textRotation="255"/>
    </xf>
    <xf numFmtId="0" fontId="2" fillId="24" borderId="79" xfId="0" applyFont="1" applyFill="1" applyBorder="1" applyAlignment="1">
      <alignment horizontal="center" vertical="center" textRotation="255"/>
    </xf>
    <xf numFmtId="0" fontId="2" fillId="24" borderId="80" xfId="0" applyFont="1" applyFill="1" applyBorder="1" applyAlignment="1">
      <alignment horizontal="center" vertical="center" textRotation="255"/>
    </xf>
    <xf numFmtId="0" fontId="2" fillId="24" borderId="32" xfId="0" applyFont="1" applyFill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/>
    </xf>
    <xf numFmtId="0" fontId="2" fillId="0" borderId="5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8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24" borderId="55" xfId="0" applyFont="1" applyFill="1" applyBorder="1" applyAlignment="1">
      <alignment horizontal="center" vertical="center" textRotation="255"/>
    </xf>
    <xf numFmtId="0" fontId="2" fillId="24" borderId="31" xfId="0" applyFont="1" applyFill="1" applyBorder="1" applyAlignment="1">
      <alignment horizontal="center" vertical="center" textRotation="255"/>
    </xf>
    <xf numFmtId="0" fontId="2" fillId="24" borderId="84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24" borderId="12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2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5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24" borderId="55" xfId="0" applyFont="1" applyFill="1" applyBorder="1" applyAlignment="1">
      <alignment vertical="center" textRotation="255"/>
    </xf>
    <xf numFmtId="0" fontId="2" fillId="24" borderId="31" xfId="0" applyFont="1" applyFill="1" applyBorder="1" applyAlignment="1">
      <alignment vertical="center" textRotation="255"/>
    </xf>
    <xf numFmtId="0" fontId="2" fillId="0" borderId="76" xfId="0" applyFont="1" applyBorder="1" applyAlignment="1">
      <alignment horizontal="center" textRotation="255"/>
    </xf>
    <xf numFmtId="0" fontId="2" fillId="0" borderId="77" xfId="0" applyFont="1" applyBorder="1" applyAlignment="1">
      <alignment horizontal="center" textRotation="255"/>
    </xf>
    <xf numFmtId="0" fontId="2" fillId="0" borderId="78" xfId="0" applyFont="1" applyBorder="1" applyAlignment="1">
      <alignment horizontal="center" textRotation="255"/>
    </xf>
    <xf numFmtId="0" fontId="2" fillId="0" borderId="79" xfId="0" applyFont="1" applyBorder="1" applyAlignment="1">
      <alignment horizontal="center" textRotation="255" wrapText="1"/>
    </xf>
    <xf numFmtId="0" fontId="2" fillId="0" borderId="80" xfId="0" applyFont="1" applyBorder="1" applyAlignment="1">
      <alignment horizontal="center" textRotation="255"/>
    </xf>
    <xf numFmtId="0" fontId="2" fillId="0" borderId="32" xfId="0" applyFont="1" applyBorder="1" applyAlignment="1">
      <alignment horizontal="center" textRotation="255"/>
    </xf>
    <xf numFmtId="0" fontId="4" fillId="24" borderId="54" xfId="0" applyFont="1" applyFill="1" applyBorder="1" applyAlignment="1">
      <alignment horizontal="center" wrapText="1"/>
    </xf>
    <xf numFmtId="0" fontId="4" fillId="24" borderId="32" xfId="0" applyFont="1" applyFill="1" applyBorder="1" applyAlignment="1">
      <alignment horizontal="center"/>
    </xf>
    <xf numFmtId="58" fontId="8" fillId="0" borderId="57" xfId="0" applyNumberFormat="1" applyFont="1" applyBorder="1" applyAlignment="1">
      <alignment horizontal="center" vertical="center"/>
    </xf>
    <xf numFmtId="58" fontId="8" fillId="0" borderId="88" xfId="0" applyNumberFormat="1" applyFont="1" applyBorder="1" applyAlignment="1">
      <alignment horizontal="center" vertical="center"/>
    </xf>
    <xf numFmtId="58" fontId="8" fillId="0" borderId="89" xfId="0" applyNumberFormat="1" applyFont="1" applyBorder="1" applyAlignment="1">
      <alignment horizontal="center" vertical="center"/>
    </xf>
    <xf numFmtId="58" fontId="8" fillId="0" borderId="90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 textRotation="255"/>
    </xf>
    <xf numFmtId="0" fontId="4" fillId="24" borderId="31" xfId="0" applyFont="1" applyFill="1" applyBorder="1" applyAlignment="1">
      <alignment horizontal="center" vertical="center" textRotation="255"/>
    </xf>
    <xf numFmtId="0" fontId="4" fillId="24" borderId="34" xfId="0" applyFont="1" applyFill="1" applyBorder="1" applyAlignment="1">
      <alignment vertical="center" textRotation="255"/>
    </xf>
    <xf numFmtId="0" fontId="4" fillId="24" borderId="33" xfId="0" applyFont="1" applyFill="1" applyBorder="1" applyAlignment="1">
      <alignment vertical="center" textRotation="255"/>
    </xf>
    <xf numFmtId="0" fontId="28" fillId="0" borderId="64" xfId="0" applyFont="1" applyBorder="1" applyAlignment="1">
      <alignment horizontal="center" vertical="center"/>
    </xf>
    <xf numFmtId="0" fontId="4" fillId="24" borderId="61" xfId="0" applyFont="1" applyFill="1" applyBorder="1" applyAlignment="1">
      <alignment horizontal="center" wrapText="1"/>
    </xf>
    <xf numFmtId="0" fontId="4" fillId="24" borderId="38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left" vertical="center"/>
    </xf>
    <xf numFmtId="0" fontId="4" fillId="24" borderId="62" xfId="0" applyFont="1" applyFill="1" applyBorder="1" applyAlignment="1">
      <alignment horizontal="left" vertical="center"/>
    </xf>
    <xf numFmtId="0" fontId="4" fillId="24" borderId="87" xfId="0" applyFont="1" applyFill="1" applyBorder="1" applyAlignment="1">
      <alignment horizontal="left" vertical="center"/>
    </xf>
    <xf numFmtId="0" fontId="4" fillId="24" borderId="61" xfId="0" applyFont="1" applyFill="1" applyBorder="1" applyAlignment="1">
      <alignment vertical="center" textRotation="255"/>
    </xf>
    <xf numFmtId="0" fontId="4" fillId="24" borderId="38" xfId="0" applyFont="1" applyFill="1" applyBorder="1" applyAlignment="1">
      <alignment vertical="center" textRotation="255"/>
    </xf>
    <xf numFmtId="0" fontId="4" fillId="24" borderId="84" xfId="0" applyFont="1" applyFill="1" applyBorder="1" applyAlignment="1">
      <alignment horizontal="center" vertical="center"/>
    </xf>
    <xf numFmtId="0" fontId="4" fillId="24" borderId="83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vertical="center" textRotation="255" wrapText="1"/>
    </xf>
    <xf numFmtId="0" fontId="4" fillId="24" borderId="38" xfId="0" applyFont="1" applyFill="1" applyBorder="1" applyAlignment="1">
      <alignment vertical="center" textRotation="255" wrapText="1"/>
    </xf>
    <xf numFmtId="0" fontId="2" fillId="24" borderId="75" xfId="0" applyFont="1" applyFill="1" applyBorder="1" applyAlignment="1">
      <alignment horizontal="center" vertical="center" textRotation="255" shrinkToFit="1"/>
    </xf>
    <xf numFmtId="0" fontId="2" fillId="24" borderId="11" xfId="0" applyFont="1" applyFill="1" applyBorder="1" applyAlignment="1">
      <alignment horizontal="center" vertical="center" textRotation="255" shrinkToFit="1"/>
    </xf>
    <xf numFmtId="0" fontId="4" fillId="24" borderId="12" xfId="0" applyFont="1" applyFill="1" applyBorder="1" applyAlignment="1">
      <alignment horizontal="center" wrapText="1"/>
    </xf>
    <xf numFmtId="0" fontId="0" fillId="0" borderId="78" xfId="0" applyBorder="1" applyAlignment="1">
      <alignment/>
    </xf>
    <xf numFmtId="0" fontId="2" fillId="24" borderId="35" xfId="0" applyFont="1" applyFill="1" applyBorder="1" applyAlignment="1">
      <alignment horizontal="center"/>
    </xf>
    <xf numFmtId="0" fontId="2" fillId="24" borderId="74" xfId="0" applyFont="1" applyFill="1" applyBorder="1" applyAlignment="1">
      <alignment horizontal="center"/>
    </xf>
    <xf numFmtId="0" fontId="4" fillId="24" borderId="84" xfId="0" applyFont="1" applyFill="1" applyBorder="1" applyAlignment="1">
      <alignment vertical="center" wrapText="1"/>
    </xf>
    <xf numFmtId="0" fontId="4" fillId="24" borderId="83" xfId="0" applyFont="1" applyFill="1" applyBorder="1" applyAlignment="1">
      <alignment vertical="center" wrapText="1"/>
    </xf>
    <xf numFmtId="0" fontId="4" fillId="24" borderId="4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4.75390625" style="2" customWidth="1"/>
    <col min="3" max="3" width="7.625" style="2" customWidth="1"/>
    <col min="4" max="4" width="9.625" style="2" customWidth="1"/>
    <col min="5" max="5" width="18.625" style="2" customWidth="1"/>
    <col min="6" max="9" width="4.125" style="2" customWidth="1"/>
    <col min="10" max="10" width="28.625" style="2" customWidth="1"/>
    <col min="11" max="12" width="7.625" style="2" customWidth="1"/>
    <col min="13" max="13" width="4.625" style="2" customWidth="1"/>
    <col min="14" max="14" width="32.625" style="2" customWidth="1"/>
    <col min="15" max="15" width="12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24" t="s">
        <v>24</v>
      </c>
    </row>
    <row r="3" ht="9.75" customHeight="1" thickBot="1"/>
    <row r="4" spans="1:16" s="1" customFormat="1" ht="31.5" customHeight="1">
      <c r="A4" s="185" t="s">
        <v>37</v>
      </c>
      <c r="B4" s="192" t="s">
        <v>205</v>
      </c>
      <c r="C4" s="187" t="s">
        <v>38</v>
      </c>
      <c r="D4" s="190" t="s">
        <v>23</v>
      </c>
      <c r="E4" s="197" t="s">
        <v>190</v>
      </c>
      <c r="F4" s="207" t="s">
        <v>35</v>
      </c>
      <c r="G4" s="200" t="s">
        <v>36</v>
      </c>
      <c r="H4" s="203" t="s">
        <v>191</v>
      </c>
      <c r="I4" s="210" t="s">
        <v>4</v>
      </c>
      <c r="J4" s="213" t="s">
        <v>26</v>
      </c>
      <c r="K4" s="213"/>
      <c r="L4" s="213"/>
      <c r="M4" s="214"/>
      <c r="N4" s="215" t="s">
        <v>52</v>
      </c>
      <c r="O4" s="213"/>
      <c r="P4" s="214"/>
    </row>
    <row r="5" spans="1:16" s="60" customFormat="1" ht="24" customHeight="1">
      <c r="A5" s="186"/>
      <c r="B5" s="193"/>
      <c r="C5" s="188"/>
      <c r="D5" s="191"/>
      <c r="E5" s="198"/>
      <c r="F5" s="208"/>
      <c r="G5" s="201"/>
      <c r="H5" s="204"/>
      <c r="I5" s="211"/>
      <c r="J5" s="206" t="s">
        <v>13</v>
      </c>
      <c r="K5" s="206"/>
      <c r="L5" s="196"/>
      <c r="M5" s="59" t="s">
        <v>14</v>
      </c>
      <c r="N5" s="195" t="s">
        <v>15</v>
      </c>
      <c r="O5" s="196"/>
      <c r="P5" s="59" t="s">
        <v>14</v>
      </c>
    </row>
    <row r="6" spans="1:16" s="1" customFormat="1" ht="43.5" customHeight="1">
      <c r="A6" s="186"/>
      <c r="B6" s="194"/>
      <c r="C6" s="189"/>
      <c r="D6" s="191"/>
      <c r="E6" s="199"/>
      <c r="F6" s="209"/>
      <c r="G6" s="202"/>
      <c r="H6" s="205"/>
      <c r="I6" s="212"/>
      <c r="J6" s="127" t="s">
        <v>32</v>
      </c>
      <c r="K6" s="61" t="s">
        <v>6</v>
      </c>
      <c r="L6" s="61" t="s">
        <v>7</v>
      </c>
      <c r="M6" s="62" t="s">
        <v>166</v>
      </c>
      <c r="N6" s="63" t="s">
        <v>33</v>
      </c>
      <c r="O6" s="64" t="s">
        <v>34</v>
      </c>
      <c r="P6" s="62" t="s">
        <v>166</v>
      </c>
    </row>
    <row r="7" spans="1:16" ht="13.5">
      <c r="A7" s="90">
        <v>4</v>
      </c>
      <c r="B7" s="91">
        <v>100</v>
      </c>
      <c r="C7" s="106" t="s">
        <v>55</v>
      </c>
      <c r="D7" s="107" t="s">
        <v>56</v>
      </c>
      <c r="E7" s="106" t="s">
        <v>57</v>
      </c>
      <c r="F7" s="128">
        <v>1</v>
      </c>
      <c r="G7" s="129">
        <v>1</v>
      </c>
      <c r="H7" s="130">
        <v>1</v>
      </c>
      <c r="I7" s="129">
        <v>1</v>
      </c>
      <c r="J7" s="106" t="s">
        <v>160</v>
      </c>
      <c r="K7" s="94">
        <v>37694</v>
      </c>
      <c r="L7" s="94">
        <v>37712</v>
      </c>
      <c r="M7" s="129"/>
      <c r="N7" s="111" t="s">
        <v>161</v>
      </c>
      <c r="O7" s="95" t="s">
        <v>162</v>
      </c>
      <c r="P7" s="93"/>
    </row>
    <row r="8" spans="1:16" ht="13.5">
      <c r="A8" s="90">
        <v>4</v>
      </c>
      <c r="B8" s="91">
        <v>202</v>
      </c>
      <c r="C8" s="106" t="s">
        <v>55</v>
      </c>
      <c r="D8" s="107" t="s">
        <v>58</v>
      </c>
      <c r="E8" s="108" t="s">
        <v>59</v>
      </c>
      <c r="F8" s="128">
        <v>1</v>
      </c>
      <c r="G8" s="129">
        <v>1</v>
      </c>
      <c r="H8" s="130">
        <v>1</v>
      </c>
      <c r="I8" s="129">
        <v>1</v>
      </c>
      <c r="J8" s="106" t="s">
        <v>113</v>
      </c>
      <c r="K8" s="94">
        <v>38443</v>
      </c>
      <c r="L8" s="94">
        <v>38443</v>
      </c>
      <c r="M8" s="129"/>
      <c r="N8" s="111" t="s">
        <v>114</v>
      </c>
      <c r="O8" s="95" t="s">
        <v>115</v>
      </c>
      <c r="P8" s="93"/>
    </row>
    <row r="9" spans="1:16" ht="13.5">
      <c r="A9" s="90">
        <v>4</v>
      </c>
      <c r="B9" s="91">
        <v>203</v>
      </c>
      <c r="C9" s="106" t="s">
        <v>55</v>
      </c>
      <c r="D9" s="109" t="s">
        <v>60</v>
      </c>
      <c r="E9" s="106" t="s">
        <v>117</v>
      </c>
      <c r="F9" s="128">
        <v>1</v>
      </c>
      <c r="G9" s="129">
        <v>2</v>
      </c>
      <c r="H9" s="130">
        <v>1</v>
      </c>
      <c r="I9" s="129">
        <v>1</v>
      </c>
      <c r="J9" s="106" t="s">
        <v>118</v>
      </c>
      <c r="K9" s="94">
        <v>39353</v>
      </c>
      <c r="L9" s="94">
        <v>39353</v>
      </c>
      <c r="M9" s="129"/>
      <c r="N9" s="111" t="s">
        <v>119</v>
      </c>
      <c r="O9" s="96" t="s">
        <v>120</v>
      </c>
      <c r="P9" s="93"/>
    </row>
    <row r="10" spans="1:16" ht="13.5">
      <c r="A10" s="90">
        <v>4</v>
      </c>
      <c r="B10" s="91">
        <v>205</v>
      </c>
      <c r="C10" s="106" t="s">
        <v>55</v>
      </c>
      <c r="D10" s="109" t="s">
        <v>61</v>
      </c>
      <c r="E10" s="106" t="s">
        <v>62</v>
      </c>
      <c r="F10" s="128">
        <v>1</v>
      </c>
      <c r="G10" s="129">
        <v>1</v>
      </c>
      <c r="H10" s="130">
        <v>1</v>
      </c>
      <c r="I10" s="129">
        <v>1</v>
      </c>
      <c r="J10" s="106" t="s">
        <v>121</v>
      </c>
      <c r="K10" s="94">
        <v>38807</v>
      </c>
      <c r="L10" s="94">
        <v>38807</v>
      </c>
      <c r="M10" s="129"/>
      <c r="N10" s="111" t="s">
        <v>122</v>
      </c>
      <c r="O10" s="96" t="s">
        <v>123</v>
      </c>
      <c r="P10" s="93"/>
    </row>
    <row r="11" spans="1:16" ht="22.5">
      <c r="A11" s="90">
        <v>4</v>
      </c>
      <c r="B11" s="91">
        <v>206</v>
      </c>
      <c r="C11" s="106" t="s">
        <v>55</v>
      </c>
      <c r="D11" s="109" t="s">
        <v>63</v>
      </c>
      <c r="E11" s="106" t="s">
        <v>64</v>
      </c>
      <c r="F11" s="128">
        <v>1</v>
      </c>
      <c r="G11" s="129">
        <v>2</v>
      </c>
      <c r="H11" s="130">
        <v>0</v>
      </c>
      <c r="I11" s="129">
        <v>1</v>
      </c>
      <c r="J11" s="106" t="s">
        <v>124</v>
      </c>
      <c r="K11" s="94">
        <v>37428</v>
      </c>
      <c r="L11" s="94">
        <v>37428</v>
      </c>
      <c r="M11" s="129"/>
      <c r="N11" s="111" t="s">
        <v>195</v>
      </c>
      <c r="O11" s="96" t="s">
        <v>125</v>
      </c>
      <c r="P11" s="93"/>
    </row>
    <row r="12" spans="1:16" ht="24" customHeight="1">
      <c r="A12" s="90">
        <v>4</v>
      </c>
      <c r="B12" s="91">
        <v>207</v>
      </c>
      <c r="C12" s="106" t="s">
        <v>55</v>
      </c>
      <c r="D12" s="109" t="s">
        <v>65</v>
      </c>
      <c r="E12" s="108" t="s">
        <v>126</v>
      </c>
      <c r="F12" s="128">
        <v>1</v>
      </c>
      <c r="G12" s="129">
        <v>2</v>
      </c>
      <c r="H12" s="130">
        <v>1</v>
      </c>
      <c r="I12" s="129">
        <v>1</v>
      </c>
      <c r="J12" s="106"/>
      <c r="K12" s="96"/>
      <c r="L12" s="96"/>
      <c r="M12" s="129">
        <v>0</v>
      </c>
      <c r="N12" s="111" t="s">
        <v>127</v>
      </c>
      <c r="O12" s="96" t="s">
        <v>128</v>
      </c>
      <c r="P12" s="93"/>
    </row>
    <row r="13" spans="1:16" ht="22.5">
      <c r="A13" s="90">
        <v>4</v>
      </c>
      <c r="B13" s="91">
        <v>208</v>
      </c>
      <c r="C13" s="106" t="s">
        <v>55</v>
      </c>
      <c r="D13" s="109" t="s">
        <v>66</v>
      </c>
      <c r="E13" s="106" t="s">
        <v>67</v>
      </c>
      <c r="F13" s="128">
        <v>1</v>
      </c>
      <c r="G13" s="129">
        <v>2</v>
      </c>
      <c r="H13" s="130">
        <v>1</v>
      </c>
      <c r="I13" s="129">
        <v>0</v>
      </c>
      <c r="J13" s="106"/>
      <c r="K13" s="96"/>
      <c r="L13" s="96"/>
      <c r="M13" s="129">
        <v>0</v>
      </c>
      <c r="N13" s="111" t="s">
        <v>192</v>
      </c>
      <c r="O13" s="96" t="s">
        <v>120</v>
      </c>
      <c r="P13" s="93"/>
    </row>
    <row r="14" spans="1:16" ht="13.5">
      <c r="A14" s="90">
        <v>4</v>
      </c>
      <c r="B14" s="91">
        <v>209</v>
      </c>
      <c r="C14" s="106" t="s">
        <v>55</v>
      </c>
      <c r="D14" s="109" t="s">
        <v>68</v>
      </c>
      <c r="E14" s="106" t="s">
        <v>69</v>
      </c>
      <c r="F14" s="128">
        <v>1</v>
      </c>
      <c r="G14" s="129">
        <v>2</v>
      </c>
      <c r="H14" s="130">
        <v>0</v>
      </c>
      <c r="I14" s="129">
        <v>0</v>
      </c>
      <c r="J14" s="106"/>
      <c r="K14" s="96"/>
      <c r="L14" s="96"/>
      <c r="M14" s="129">
        <v>3</v>
      </c>
      <c r="N14" s="111"/>
      <c r="O14" s="96"/>
      <c r="P14" s="93">
        <v>1</v>
      </c>
    </row>
    <row r="15" spans="1:16" ht="13.5">
      <c r="A15" s="90">
        <v>4</v>
      </c>
      <c r="B15" s="91">
        <v>211</v>
      </c>
      <c r="C15" s="106" t="s">
        <v>55</v>
      </c>
      <c r="D15" s="109" t="s">
        <v>70</v>
      </c>
      <c r="E15" s="108" t="s">
        <v>71</v>
      </c>
      <c r="F15" s="128">
        <v>1</v>
      </c>
      <c r="G15" s="129">
        <v>2</v>
      </c>
      <c r="H15" s="130">
        <v>0</v>
      </c>
      <c r="I15" s="129">
        <v>0</v>
      </c>
      <c r="J15" s="106"/>
      <c r="K15" s="96"/>
      <c r="L15" s="96"/>
      <c r="M15" s="129">
        <v>1</v>
      </c>
      <c r="N15" s="111"/>
      <c r="O15" s="96"/>
      <c r="P15" s="93">
        <v>1</v>
      </c>
    </row>
    <row r="16" spans="1:16" ht="13.5">
      <c r="A16" s="90">
        <v>4</v>
      </c>
      <c r="B16" s="91">
        <v>212</v>
      </c>
      <c r="C16" s="106" t="s">
        <v>55</v>
      </c>
      <c r="D16" s="109" t="s">
        <v>72</v>
      </c>
      <c r="E16" s="106" t="s">
        <v>73</v>
      </c>
      <c r="F16" s="128">
        <v>1</v>
      </c>
      <c r="G16" s="129">
        <v>2</v>
      </c>
      <c r="H16" s="130">
        <v>1</v>
      </c>
      <c r="I16" s="129">
        <v>0</v>
      </c>
      <c r="J16" s="106"/>
      <c r="K16" s="96"/>
      <c r="L16" s="96"/>
      <c r="M16" s="129">
        <v>2</v>
      </c>
      <c r="N16" s="111" t="s">
        <v>129</v>
      </c>
      <c r="O16" s="96" t="s">
        <v>130</v>
      </c>
      <c r="P16" s="93"/>
    </row>
    <row r="17" spans="1:16" ht="22.5">
      <c r="A17" s="90">
        <v>4</v>
      </c>
      <c r="B17" s="91">
        <v>213</v>
      </c>
      <c r="C17" s="106" t="s">
        <v>55</v>
      </c>
      <c r="D17" s="109" t="s">
        <v>74</v>
      </c>
      <c r="E17" s="106" t="s">
        <v>131</v>
      </c>
      <c r="F17" s="128">
        <v>1</v>
      </c>
      <c r="G17" s="129">
        <v>2</v>
      </c>
      <c r="H17" s="130">
        <v>1</v>
      </c>
      <c r="I17" s="129">
        <v>1</v>
      </c>
      <c r="J17" s="106"/>
      <c r="K17" s="96"/>
      <c r="L17" s="96"/>
      <c r="M17" s="129">
        <v>0</v>
      </c>
      <c r="N17" s="111" t="s">
        <v>193</v>
      </c>
      <c r="O17" s="96" t="s">
        <v>159</v>
      </c>
      <c r="P17" s="93"/>
    </row>
    <row r="18" spans="1:16" ht="13.5">
      <c r="A18" s="90">
        <v>4</v>
      </c>
      <c r="B18" s="91">
        <v>214</v>
      </c>
      <c r="C18" s="106" t="s">
        <v>55</v>
      </c>
      <c r="D18" s="109" t="s">
        <v>75</v>
      </c>
      <c r="E18" s="106" t="s">
        <v>76</v>
      </c>
      <c r="F18" s="128">
        <v>1</v>
      </c>
      <c r="G18" s="129">
        <v>2</v>
      </c>
      <c r="H18" s="130">
        <v>0</v>
      </c>
      <c r="I18" s="129">
        <v>0</v>
      </c>
      <c r="J18" s="106"/>
      <c r="K18" s="96"/>
      <c r="L18" s="96"/>
      <c r="M18" s="129">
        <v>1</v>
      </c>
      <c r="N18" s="111"/>
      <c r="O18" s="96"/>
      <c r="P18" s="93">
        <v>1</v>
      </c>
    </row>
    <row r="19" spans="1:16" ht="13.5">
      <c r="A19" s="90">
        <v>4</v>
      </c>
      <c r="B19" s="91">
        <v>215</v>
      </c>
      <c r="C19" s="106" t="s">
        <v>55</v>
      </c>
      <c r="D19" s="109" t="s">
        <v>77</v>
      </c>
      <c r="E19" s="108" t="s">
        <v>59</v>
      </c>
      <c r="F19" s="128">
        <v>1</v>
      </c>
      <c r="G19" s="129">
        <v>1</v>
      </c>
      <c r="H19" s="130">
        <v>1</v>
      </c>
      <c r="I19" s="129">
        <v>1</v>
      </c>
      <c r="J19" s="106" t="s">
        <v>132</v>
      </c>
      <c r="K19" s="94">
        <v>39514</v>
      </c>
      <c r="L19" s="94">
        <v>39539</v>
      </c>
      <c r="M19" s="129"/>
      <c r="N19" s="111"/>
      <c r="O19" s="96"/>
      <c r="P19" s="93">
        <v>1</v>
      </c>
    </row>
    <row r="20" spans="1:16" ht="13.5">
      <c r="A20" s="90">
        <v>4</v>
      </c>
      <c r="B20" s="91">
        <v>301</v>
      </c>
      <c r="C20" s="106" t="s">
        <v>55</v>
      </c>
      <c r="D20" s="109" t="s">
        <v>78</v>
      </c>
      <c r="E20" s="106" t="s">
        <v>79</v>
      </c>
      <c r="F20" s="128">
        <v>1</v>
      </c>
      <c r="G20" s="129">
        <v>2</v>
      </c>
      <c r="H20" s="130">
        <v>0</v>
      </c>
      <c r="I20" s="129">
        <v>0</v>
      </c>
      <c r="J20" s="106"/>
      <c r="K20" s="96"/>
      <c r="L20" s="96"/>
      <c r="M20" s="129">
        <v>0</v>
      </c>
      <c r="N20" s="111"/>
      <c r="O20" s="96"/>
      <c r="P20" s="93">
        <v>0</v>
      </c>
    </row>
    <row r="21" spans="1:16" ht="13.5">
      <c r="A21" s="90">
        <v>4</v>
      </c>
      <c r="B21" s="91">
        <v>302</v>
      </c>
      <c r="C21" s="106" t="s">
        <v>55</v>
      </c>
      <c r="D21" s="109" t="s">
        <v>80</v>
      </c>
      <c r="E21" s="106" t="s">
        <v>81</v>
      </c>
      <c r="F21" s="128">
        <v>1</v>
      </c>
      <c r="G21" s="129">
        <v>2</v>
      </c>
      <c r="H21" s="130">
        <v>0</v>
      </c>
      <c r="I21" s="129">
        <v>0</v>
      </c>
      <c r="J21" s="106"/>
      <c r="K21" s="96"/>
      <c r="L21" s="96"/>
      <c r="M21" s="129">
        <v>0</v>
      </c>
      <c r="N21" s="111"/>
      <c r="O21" s="96"/>
      <c r="P21" s="93">
        <v>0</v>
      </c>
    </row>
    <row r="22" spans="1:16" ht="13.5">
      <c r="A22" s="90">
        <v>4</v>
      </c>
      <c r="B22" s="91">
        <v>321</v>
      </c>
      <c r="C22" s="106" t="s">
        <v>55</v>
      </c>
      <c r="D22" s="109" t="s">
        <v>82</v>
      </c>
      <c r="E22" s="106" t="s">
        <v>64</v>
      </c>
      <c r="F22" s="128">
        <v>1</v>
      </c>
      <c r="G22" s="129">
        <v>2</v>
      </c>
      <c r="H22" s="130">
        <v>0</v>
      </c>
      <c r="I22" s="129">
        <v>0</v>
      </c>
      <c r="J22" s="106"/>
      <c r="K22" s="96"/>
      <c r="L22" s="96"/>
      <c r="M22" s="129">
        <v>0</v>
      </c>
      <c r="N22" s="111"/>
      <c r="O22" s="96"/>
      <c r="P22" s="93">
        <v>0</v>
      </c>
    </row>
    <row r="23" spans="1:16" ht="13.5">
      <c r="A23" s="90">
        <v>4</v>
      </c>
      <c r="B23" s="91">
        <v>322</v>
      </c>
      <c r="C23" s="106" t="s">
        <v>55</v>
      </c>
      <c r="D23" s="109" t="s">
        <v>83</v>
      </c>
      <c r="E23" s="106" t="s">
        <v>84</v>
      </c>
      <c r="F23" s="128">
        <v>1</v>
      </c>
      <c r="G23" s="129">
        <v>2</v>
      </c>
      <c r="H23" s="130">
        <v>0</v>
      </c>
      <c r="I23" s="129">
        <v>0</v>
      </c>
      <c r="J23" s="106"/>
      <c r="K23" s="96"/>
      <c r="L23" s="96"/>
      <c r="M23" s="129">
        <v>0</v>
      </c>
      <c r="N23" s="111"/>
      <c r="O23" s="96"/>
      <c r="P23" s="93">
        <v>0</v>
      </c>
    </row>
    <row r="24" spans="1:16" ht="13.5">
      <c r="A24" s="90">
        <v>4</v>
      </c>
      <c r="B24" s="91">
        <v>323</v>
      </c>
      <c r="C24" s="106" t="s">
        <v>55</v>
      </c>
      <c r="D24" s="109" t="s">
        <v>85</v>
      </c>
      <c r="E24" s="106" t="s">
        <v>79</v>
      </c>
      <c r="F24" s="128">
        <v>1</v>
      </c>
      <c r="G24" s="129">
        <v>2</v>
      </c>
      <c r="H24" s="130">
        <v>1</v>
      </c>
      <c r="I24" s="129">
        <v>1</v>
      </c>
      <c r="J24" s="106"/>
      <c r="K24" s="96"/>
      <c r="L24" s="96"/>
      <c r="M24" s="129">
        <v>2</v>
      </c>
      <c r="N24" s="111" t="s">
        <v>133</v>
      </c>
      <c r="O24" s="96" t="s">
        <v>134</v>
      </c>
      <c r="P24" s="93"/>
    </row>
    <row r="25" spans="1:16" ht="13.5">
      <c r="A25" s="90">
        <v>4</v>
      </c>
      <c r="B25" s="91">
        <v>324</v>
      </c>
      <c r="C25" s="106" t="s">
        <v>55</v>
      </c>
      <c r="D25" s="109" t="s">
        <v>86</v>
      </c>
      <c r="E25" s="106" t="s">
        <v>87</v>
      </c>
      <c r="F25" s="128">
        <v>1</v>
      </c>
      <c r="G25" s="129">
        <v>2</v>
      </c>
      <c r="H25" s="130">
        <v>0</v>
      </c>
      <c r="I25" s="129">
        <v>0</v>
      </c>
      <c r="J25" s="106"/>
      <c r="K25" s="96"/>
      <c r="L25" s="96"/>
      <c r="M25" s="129">
        <v>3</v>
      </c>
      <c r="N25" s="111"/>
      <c r="O25" s="96"/>
      <c r="P25" s="93">
        <v>0</v>
      </c>
    </row>
    <row r="26" spans="1:16" ht="24" customHeight="1">
      <c r="A26" s="90">
        <v>4</v>
      </c>
      <c r="B26" s="91">
        <v>341</v>
      </c>
      <c r="C26" s="106" t="s">
        <v>55</v>
      </c>
      <c r="D26" s="109" t="s">
        <v>88</v>
      </c>
      <c r="E26" s="108" t="s">
        <v>89</v>
      </c>
      <c r="F26" s="128">
        <v>1</v>
      </c>
      <c r="G26" s="129">
        <v>2</v>
      </c>
      <c r="H26" s="130">
        <v>0</v>
      </c>
      <c r="I26" s="129">
        <v>0</v>
      </c>
      <c r="J26" s="106"/>
      <c r="K26" s="96"/>
      <c r="L26" s="96"/>
      <c r="M26" s="129">
        <v>0</v>
      </c>
      <c r="N26" s="111"/>
      <c r="O26" s="96"/>
      <c r="P26" s="93">
        <v>0</v>
      </c>
    </row>
    <row r="27" spans="1:16" ht="13.5">
      <c r="A27" s="90">
        <v>4</v>
      </c>
      <c r="B27" s="91">
        <v>361</v>
      </c>
      <c r="C27" s="106" t="s">
        <v>55</v>
      </c>
      <c r="D27" s="109" t="s">
        <v>90</v>
      </c>
      <c r="E27" s="106" t="s">
        <v>84</v>
      </c>
      <c r="F27" s="128">
        <v>1</v>
      </c>
      <c r="G27" s="129">
        <v>2</v>
      </c>
      <c r="H27" s="130">
        <v>1</v>
      </c>
      <c r="I27" s="129">
        <v>1</v>
      </c>
      <c r="J27" s="106"/>
      <c r="K27" s="96"/>
      <c r="L27" s="96"/>
      <c r="M27" s="129">
        <v>0</v>
      </c>
      <c r="N27" s="111"/>
      <c r="O27" s="96"/>
      <c r="P27" s="93">
        <v>1</v>
      </c>
    </row>
    <row r="28" spans="1:16" ht="13.5">
      <c r="A28" s="90">
        <v>4</v>
      </c>
      <c r="B28" s="91">
        <v>362</v>
      </c>
      <c r="C28" s="106" t="s">
        <v>55</v>
      </c>
      <c r="D28" s="109" t="s">
        <v>91</v>
      </c>
      <c r="E28" s="106" t="s">
        <v>92</v>
      </c>
      <c r="F28" s="128">
        <v>1</v>
      </c>
      <c r="G28" s="129">
        <v>2</v>
      </c>
      <c r="H28" s="130">
        <v>0</v>
      </c>
      <c r="I28" s="129">
        <v>0</v>
      </c>
      <c r="J28" s="106"/>
      <c r="K28" s="96"/>
      <c r="L28" s="96"/>
      <c r="M28" s="129">
        <v>0</v>
      </c>
      <c r="N28" s="111"/>
      <c r="O28" s="96"/>
      <c r="P28" s="93">
        <v>0</v>
      </c>
    </row>
    <row r="29" spans="1:16" ht="13.5">
      <c r="A29" s="90">
        <v>4</v>
      </c>
      <c r="B29" s="91">
        <v>401</v>
      </c>
      <c r="C29" s="106" t="s">
        <v>55</v>
      </c>
      <c r="D29" s="109" t="s">
        <v>93</v>
      </c>
      <c r="E29" s="106" t="s">
        <v>94</v>
      </c>
      <c r="F29" s="128">
        <v>1</v>
      </c>
      <c r="G29" s="129">
        <v>2</v>
      </c>
      <c r="H29" s="130">
        <v>0</v>
      </c>
      <c r="I29" s="129">
        <v>0</v>
      </c>
      <c r="J29" s="106"/>
      <c r="K29" s="96"/>
      <c r="L29" s="96"/>
      <c r="M29" s="129">
        <v>0</v>
      </c>
      <c r="N29" s="108"/>
      <c r="O29" s="96"/>
      <c r="P29" s="93">
        <v>0</v>
      </c>
    </row>
    <row r="30" spans="1:16" ht="22.5">
      <c r="A30" s="90">
        <v>4</v>
      </c>
      <c r="B30" s="91">
        <v>404</v>
      </c>
      <c r="C30" s="106" t="s">
        <v>55</v>
      </c>
      <c r="D30" s="109" t="s">
        <v>95</v>
      </c>
      <c r="E30" s="106" t="s">
        <v>96</v>
      </c>
      <c r="F30" s="128">
        <v>2</v>
      </c>
      <c r="G30" s="129">
        <v>2</v>
      </c>
      <c r="H30" s="130">
        <v>0</v>
      </c>
      <c r="I30" s="129">
        <v>1</v>
      </c>
      <c r="J30" s="106"/>
      <c r="K30" s="96"/>
      <c r="L30" s="96"/>
      <c r="M30" s="129">
        <v>0</v>
      </c>
      <c r="N30" s="108" t="s">
        <v>194</v>
      </c>
      <c r="O30" s="96" t="s">
        <v>135</v>
      </c>
      <c r="P30" s="93"/>
    </row>
    <row r="31" spans="1:16" ht="13.5">
      <c r="A31" s="90">
        <v>4</v>
      </c>
      <c r="B31" s="91">
        <v>406</v>
      </c>
      <c r="C31" s="106" t="s">
        <v>55</v>
      </c>
      <c r="D31" s="109" t="s">
        <v>97</v>
      </c>
      <c r="E31" s="106" t="s">
        <v>98</v>
      </c>
      <c r="F31" s="128">
        <v>1</v>
      </c>
      <c r="G31" s="129">
        <v>2</v>
      </c>
      <c r="H31" s="130">
        <v>1</v>
      </c>
      <c r="I31" s="129">
        <v>1</v>
      </c>
      <c r="J31" s="106"/>
      <c r="K31" s="96"/>
      <c r="L31" s="96"/>
      <c r="M31" s="129">
        <v>0</v>
      </c>
      <c r="N31" s="108" t="s">
        <v>136</v>
      </c>
      <c r="O31" s="96" t="s">
        <v>137</v>
      </c>
      <c r="P31" s="93"/>
    </row>
    <row r="32" spans="1:16" ht="13.5">
      <c r="A32" s="90">
        <v>4</v>
      </c>
      <c r="B32" s="91">
        <v>421</v>
      </c>
      <c r="C32" s="106" t="s">
        <v>55</v>
      </c>
      <c r="D32" s="109" t="s">
        <v>99</v>
      </c>
      <c r="E32" s="106" t="s">
        <v>100</v>
      </c>
      <c r="F32" s="128">
        <v>1</v>
      </c>
      <c r="G32" s="129">
        <v>2</v>
      </c>
      <c r="H32" s="130">
        <v>1</v>
      </c>
      <c r="I32" s="129">
        <v>1</v>
      </c>
      <c r="J32" s="106" t="s">
        <v>138</v>
      </c>
      <c r="K32" s="94">
        <v>38422</v>
      </c>
      <c r="L32" s="94">
        <v>38443</v>
      </c>
      <c r="M32" s="129"/>
      <c r="N32" s="108" t="s">
        <v>139</v>
      </c>
      <c r="O32" s="96" t="s">
        <v>140</v>
      </c>
      <c r="P32" s="93"/>
    </row>
    <row r="33" spans="1:16" ht="13.5">
      <c r="A33" s="90">
        <v>4</v>
      </c>
      <c r="B33" s="91">
        <v>422</v>
      </c>
      <c r="C33" s="106" t="s">
        <v>55</v>
      </c>
      <c r="D33" s="109" t="s">
        <v>101</v>
      </c>
      <c r="E33" s="106" t="s">
        <v>94</v>
      </c>
      <c r="F33" s="128">
        <v>1</v>
      </c>
      <c r="G33" s="129">
        <v>2</v>
      </c>
      <c r="H33" s="130">
        <v>0</v>
      </c>
      <c r="I33" s="129">
        <v>0</v>
      </c>
      <c r="J33" s="106"/>
      <c r="K33" s="96"/>
      <c r="L33" s="96"/>
      <c r="M33" s="129">
        <v>0</v>
      </c>
      <c r="N33" s="108"/>
      <c r="O33" s="96"/>
      <c r="P33" s="93">
        <v>0</v>
      </c>
    </row>
    <row r="34" spans="1:16" ht="13.5">
      <c r="A34" s="90">
        <v>4</v>
      </c>
      <c r="B34" s="91">
        <v>423</v>
      </c>
      <c r="C34" s="106" t="s">
        <v>55</v>
      </c>
      <c r="D34" s="109" t="s">
        <v>102</v>
      </c>
      <c r="E34" s="106" t="s">
        <v>94</v>
      </c>
      <c r="F34" s="128">
        <v>1</v>
      </c>
      <c r="G34" s="129">
        <v>2</v>
      </c>
      <c r="H34" s="130">
        <v>1</v>
      </c>
      <c r="I34" s="129">
        <v>1</v>
      </c>
      <c r="J34" s="106" t="s">
        <v>141</v>
      </c>
      <c r="K34" s="94">
        <v>38412</v>
      </c>
      <c r="L34" s="94">
        <v>38443</v>
      </c>
      <c r="M34" s="129"/>
      <c r="N34" s="108" t="s">
        <v>142</v>
      </c>
      <c r="O34" s="96" t="s">
        <v>125</v>
      </c>
      <c r="P34" s="93"/>
    </row>
    <row r="35" spans="1:16" ht="13.5">
      <c r="A35" s="90">
        <v>4</v>
      </c>
      <c r="B35" s="91">
        <v>424</v>
      </c>
      <c r="C35" s="106" t="s">
        <v>55</v>
      </c>
      <c r="D35" s="109" t="s">
        <v>103</v>
      </c>
      <c r="E35" s="106" t="s">
        <v>143</v>
      </c>
      <c r="F35" s="128">
        <v>1</v>
      </c>
      <c r="G35" s="129">
        <v>2</v>
      </c>
      <c r="H35" s="130">
        <v>0</v>
      </c>
      <c r="I35" s="129">
        <v>0</v>
      </c>
      <c r="J35" s="106"/>
      <c r="K35" s="96"/>
      <c r="L35" s="96"/>
      <c r="M35" s="129">
        <v>0</v>
      </c>
      <c r="N35" s="108"/>
      <c r="O35" s="96"/>
      <c r="P35" s="93">
        <v>0</v>
      </c>
    </row>
    <row r="36" spans="1:16" ht="13.5">
      <c r="A36" s="90">
        <v>4</v>
      </c>
      <c r="B36" s="91">
        <v>444</v>
      </c>
      <c r="C36" s="106" t="s">
        <v>55</v>
      </c>
      <c r="D36" s="109" t="s">
        <v>104</v>
      </c>
      <c r="E36" s="106" t="s">
        <v>144</v>
      </c>
      <c r="F36" s="128">
        <v>1</v>
      </c>
      <c r="G36" s="129">
        <v>2</v>
      </c>
      <c r="H36" s="130">
        <v>0</v>
      </c>
      <c r="I36" s="129">
        <v>0</v>
      </c>
      <c r="J36" s="106"/>
      <c r="K36" s="96"/>
      <c r="L36" s="96"/>
      <c r="M36" s="129">
        <v>0</v>
      </c>
      <c r="N36" s="108"/>
      <c r="O36" s="96"/>
      <c r="P36" s="93">
        <v>0</v>
      </c>
    </row>
    <row r="37" spans="1:16" ht="13.5">
      <c r="A37" s="90">
        <v>4</v>
      </c>
      <c r="B37" s="91">
        <v>445</v>
      </c>
      <c r="C37" s="106" t="s">
        <v>55</v>
      </c>
      <c r="D37" s="109" t="s">
        <v>105</v>
      </c>
      <c r="E37" s="106" t="s">
        <v>84</v>
      </c>
      <c r="F37" s="128">
        <v>1</v>
      </c>
      <c r="G37" s="129">
        <v>2</v>
      </c>
      <c r="H37" s="130">
        <v>1</v>
      </c>
      <c r="I37" s="129">
        <v>1</v>
      </c>
      <c r="J37" s="106"/>
      <c r="K37" s="96"/>
      <c r="L37" s="96"/>
      <c r="M37" s="129">
        <v>2</v>
      </c>
      <c r="N37" s="108" t="s">
        <v>145</v>
      </c>
      <c r="O37" s="96" t="s">
        <v>146</v>
      </c>
      <c r="P37" s="93"/>
    </row>
    <row r="38" spans="1:16" ht="13.5">
      <c r="A38" s="90">
        <v>4</v>
      </c>
      <c r="B38" s="91">
        <v>501</v>
      </c>
      <c r="C38" s="106" t="s">
        <v>55</v>
      </c>
      <c r="D38" s="109" t="s">
        <v>106</v>
      </c>
      <c r="E38" s="106" t="s">
        <v>107</v>
      </c>
      <c r="F38" s="128">
        <v>1</v>
      </c>
      <c r="G38" s="129">
        <v>2</v>
      </c>
      <c r="H38" s="130">
        <v>0</v>
      </c>
      <c r="I38" s="129">
        <v>0</v>
      </c>
      <c r="J38" s="106"/>
      <c r="K38" s="96"/>
      <c r="L38" s="96"/>
      <c r="M38" s="129">
        <v>0</v>
      </c>
      <c r="N38" s="108"/>
      <c r="O38" s="96"/>
      <c r="P38" s="93">
        <v>0</v>
      </c>
    </row>
    <row r="39" spans="1:16" ht="13.5">
      <c r="A39" s="90">
        <v>4</v>
      </c>
      <c r="B39" s="91">
        <v>505</v>
      </c>
      <c r="C39" s="106" t="s">
        <v>55</v>
      </c>
      <c r="D39" s="109" t="s">
        <v>108</v>
      </c>
      <c r="E39" s="106" t="s">
        <v>84</v>
      </c>
      <c r="F39" s="128">
        <v>1</v>
      </c>
      <c r="G39" s="129">
        <v>2</v>
      </c>
      <c r="H39" s="130">
        <v>1</v>
      </c>
      <c r="I39" s="129">
        <v>1</v>
      </c>
      <c r="J39" s="106"/>
      <c r="K39" s="96"/>
      <c r="L39" s="96"/>
      <c r="M39" s="129">
        <v>0</v>
      </c>
      <c r="N39" s="108" t="s">
        <v>147</v>
      </c>
      <c r="O39" s="96" t="s">
        <v>148</v>
      </c>
      <c r="P39" s="93"/>
    </row>
    <row r="40" spans="1:16" ht="13.5">
      <c r="A40" s="90">
        <v>4</v>
      </c>
      <c r="B40" s="91">
        <v>581</v>
      </c>
      <c r="C40" s="106" t="s">
        <v>55</v>
      </c>
      <c r="D40" s="109" t="s">
        <v>109</v>
      </c>
      <c r="E40" s="106" t="s">
        <v>110</v>
      </c>
      <c r="F40" s="128">
        <v>1</v>
      </c>
      <c r="G40" s="129">
        <v>2</v>
      </c>
      <c r="H40" s="130">
        <v>0</v>
      </c>
      <c r="I40" s="129">
        <v>0</v>
      </c>
      <c r="J40" s="106"/>
      <c r="K40" s="96"/>
      <c r="L40" s="96"/>
      <c r="M40" s="129">
        <v>0</v>
      </c>
      <c r="N40" s="108"/>
      <c r="O40" s="96"/>
      <c r="P40" s="93">
        <v>0</v>
      </c>
    </row>
    <row r="41" spans="1:16" ht="13.5">
      <c r="A41" s="90">
        <v>4</v>
      </c>
      <c r="B41" s="91">
        <v>603</v>
      </c>
      <c r="C41" s="106" t="s">
        <v>55</v>
      </c>
      <c r="D41" s="109" t="s">
        <v>111</v>
      </c>
      <c r="E41" s="106" t="s">
        <v>79</v>
      </c>
      <c r="F41" s="128">
        <v>1</v>
      </c>
      <c r="G41" s="129">
        <v>2</v>
      </c>
      <c r="H41" s="130">
        <v>0</v>
      </c>
      <c r="I41" s="129">
        <v>0</v>
      </c>
      <c r="J41" s="106"/>
      <c r="K41" s="96"/>
      <c r="L41" s="96"/>
      <c r="M41" s="129">
        <v>0</v>
      </c>
      <c r="N41" s="108"/>
      <c r="O41" s="96"/>
      <c r="P41" s="93">
        <v>0</v>
      </c>
    </row>
    <row r="42" spans="1:16" ht="14.25" thickBot="1">
      <c r="A42" s="90">
        <v>4</v>
      </c>
      <c r="B42" s="91">
        <v>606</v>
      </c>
      <c r="C42" s="106" t="s">
        <v>55</v>
      </c>
      <c r="D42" s="109" t="s">
        <v>112</v>
      </c>
      <c r="E42" s="106" t="s">
        <v>67</v>
      </c>
      <c r="F42" s="131">
        <v>1</v>
      </c>
      <c r="G42" s="132">
        <v>2</v>
      </c>
      <c r="H42" s="133">
        <v>0</v>
      </c>
      <c r="I42" s="132">
        <v>0</v>
      </c>
      <c r="J42" s="110"/>
      <c r="K42" s="98"/>
      <c r="L42" s="98"/>
      <c r="M42" s="132">
        <v>2</v>
      </c>
      <c r="N42" s="112"/>
      <c r="O42" s="98"/>
      <c r="P42" s="97">
        <v>0</v>
      </c>
    </row>
    <row r="43" spans="1:16" ht="16.5" customHeight="1" thickBot="1">
      <c r="A43" s="15"/>
      <c r="B43" s="16">
        <v>1000</v>
      </c>
      <c r="C43" s="183" t="s">
        <v>9</v>
      </c>
      <c r="D43" s="184"/>
      <c r="E43" s="9"/>
      <c r="F43" s="23"/>
      <c r="G43" s="14"/>
      <c r="H43" s="28">
        <f>SUM(H7:H42)</f>
        <v>16</v>
      </c>
      <c r="I43" s="29">
        <f>SUM(I7:I42)</f>
        <v>16</v>
      </c>
      <c r="J43" s="28">
        <f>COUNTA(J7:J42)</f>
        <v>8</v>
      </c>
      <c r="K43" s="26"/>
      <c r="L43" s="26"/>
      <c r="M43" s="27"/>
      <c r="N43" s="28">
        <f>COUNTA(N7:N42)</f>
        <v>16</v>
      </c>
      <c r="O43" s="26"/>
      <c r="P43" s="27"/>
    </row>
  </sheetData>
  <sheetProtection/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43:D43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&amp;R（宮城県）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9.625" style="2" customWidth="1"/>
    <col min="6" max="6" width="10.625" style="2" customWidth="1"/>
    <col min="7" max="7" width="8.625" style="2" customWidth="1"/>
    <col min="8" max="8" width="26.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24" t="s">
        <v>45</v>
      </c>
    </row>
    <row r="3" ht="12.75" thickBot="1"/>
    <row r="4" spans="1:20" s="1" customFormat="1" ht="19.5" customHeight="1">
      <c r="A4" s="228" t="s">
        <v>37</v>
      </c>
      <c r="B4" s="192" t="s">
        <v>196</v>
      </c>
      <c r="C4" s="233" t="s">
        <v>167</v>
      </c>
      <c r="D4" s="236" t="s">
        <v>168</v>
      </c>
      <c r="E4" s="215" t="s">
        <v>49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T4" s="221" t="s">
        <v>188</v>
      </c>
    </row>
    <row r="5" spans="1:20" s="1" customFormat="1" ht="19.5" customHeight="1">
      <c r="A5" s="229"/>
      <c r="B5" s="231"/>
      <c r="C5" s="234"/>
      <c r="D5" s="237"/>
      <c r="E5" s="78"/>
      <c r="F5" s="72"/>
      <c r="G5" s="79"/>
      <c r="H5" s="79"/>
      <c r="I5" s="79"/>
      <c r="J5" s="79"/>
      <c r="K5" s="195" t="s">
        <v>197</v>
      </c>
      <c r="L5" s="206"/>
      <c r="M5" s="206"/>
      <c r="N5" s="206"/>
      <c r="O5" s="206"/>
      <c r="P5" s="206"/>
      <c r="Q5" s="206"/>
      <c r="R5" s="206"/>
      <c r="S5" s="227"/>
      <c r="T5" s="222"/>
    </row>
    <row r="6" spans="1:20" s="1" customFormat="1" ht="19.5" customHeight="1">
      <c r="A6" s="229"/>
      <c r="B6" s="231"/>
      <c r="C6" s="234"/>
      <c r="D6" s="237"/>
      <c r="E6" s="224" t="s">
        <v>198</v>
      </c>
      <c r="F6" s="65"/>
      <c r="G6" s="216" t="s">
        <v>43</v>
      </c>
      <c r="H6" s="216"/>
      <c r="I6" s="216"/>
      <c r="J6" s="217"/>
      <c r="K6" s="218" t="s">
        <v>50</v>
      </c>
      <c r="L6" s="219"/>
      <c r="M6" s="220"/>
      <c r="N6" s="217" t="s">
        <v>51</v>
      </c>
      <c r="O6" s="219"/>
      <c r="P6" s="220"/>
      <c r="Q6" s="217" t="s">
        <v>199</v>
      </c>
      <c r="R6" s="219"/>
      <c r="S6" s="226"/>
      <c r="T6" s="222"/>
    </row>
    <row r="7" spans="1:20" ht="49.5" customHeight="1">
      <c r="A7" s="230"/>
      <c r="B7" s="232"/>
      <c r="C7" s="235"/>
      <c r="D7" s="238"/>
      <c r="E7" s="225"/>
      <c r="F7" s="70" t="s">
        <v>39</v>
      </c>
      <c r="G7" s="71" t="s">
        <v>40</v>
      </c>
      <c r="H7" s="71" t="s">
        <v>42</v>
      </c>
      <c r="I7" s="71" t="s">
        <v>41</v>
      </c>
      <c r="J7" s="73" t="s">
        <v>200</v>
      </c>
      <c r="K7" s="134" t="s">
        <v>201</v>
      </c>
      <c r="L7" s="135" t="s">
        <v>202</v>
      </c>
      <c r="M7" s="136" t="s">
        <v>44</v>
      </c>
      <c r="N7" s="137" t="s">
        <v>201</v>
      </c>
      <c r="O7" s="135" t="s">
        <v>202</v>
      </c>
      <c r="P7" s="138" t="s">
        <v>44</v>
      </c>
      <c r="Q7" s="136" t="s">
        <v>201</v>
      </c>
      <c r="R7" s="135" t="s">
        <v>202</v>
      </c>
      <c r="S7" s="136" t="s">
        <v>44</v>
      </c>
      <c r="T7" s="223"/>
    </row>
    <row r="8" spans="1:20" s="100" customFormat="1" ht="48.75" customHeight="1">
      <c r="A8" s="90">
        <v>4</v>
      </c>
      <c r="B8" s="91">
        <v>100</v>
      </c>
      <c r="C8" s="106" t="s">
        <v>55</v>
      </c>
      <c r="D8" s="107" t="s">
        <v>56</v>
      </c>
      <c r="E8" s="111" t="s">
        <v>163</v>
      </c>
      <c r="F8" s="116" t="s">
        <v>172</v>
      </c>
      <c r="G8" s="99" t="s">
        <v>169</v>
      </c>
      <c r="H8" s="116" t="s">
        <v>171</v>
      </c>
      <c r="I8" s="99" t="s">
        <v>170</v>
      </c>
      <c r="J8" s="102" t="s">
        <v>164</v>
      </c>
      <c r="K8" s="92"/>
      <c r="L8" s="101" t="s">
        <v>165</v>
      </c>
      <c r="M8" s="96"/>
      <c r="N8" s="96"/>
      <c r="O8" s="101" t="s">
        <v>165</v>
      </c>
      <c r="P8" s="96"/>
      <c r="Q8" s="96"/>
      <c r="R8" s="96"/>
      <c r="S8" s="93"/>
      <c r="T8" s="173">
        <v>1</v>
      </c>
    </row>
    <row r="9" spans="1:20" ht="12.75" customHeight="1">
      <c r="A9" s="7">
        <v>4</v>
      </c>
      <c r="B9" s="8">
        <v>202</v>
      </c>
      <c r="C9" s="113" t="s">
        <v>55</v>
      </c>
      <c r="D9" s="114" t="s">
        <v>58</v>
      </c>
      <c r="E9" s="57"/>
      <c r="F9" s="4"/>
      <c r="G9" s="4"/>
      <c r="H9" s="4"/>
      <c r="I9" s="4"/>
      <c r="J9" s="13"/>
      <c r="K9" s="5"/>
      <c r="L9" s="4"/>
      <c r="M9" s="4"/>
      <c r="N9" s="4"/>
      <c r="O9" s="4"/>
      <c r="P9" s="4"/>
      <c r="Q9" s="4"/>
      <c r="R9" s="4"/>
      <c r="S9" s="11"/>
      <c r="T9" s="174">
        <v>0</v>
      </c>
    </row>
    <row r="10" spans="1:20" ht="12.75" customHeight="1">
      <c r="A10" s="7">
        <v>4</v>
      </c>
      <c r="B10" s="8">
        <v>203</v>
      </c>
      <c r="C10" s="113" t="s">
        <v>55</v>
      </c>
      <c r="D10" s="115" t="s">
        <v>60</v>
      </c>
      <c r="E10" s="57"/>
      <c r="F10" s="4"/>
      <c r="G10" s="4"/>
      <c r="H10" s="4"/>
      <c r="I10" s="4"/>
      <c r="J10" s="13"/>
      <c r="K10" s="5"/>
      <c r="L10" s="4"/>
      <c r="M10" s="4"/>
      <c r="N10" s="4"/>
      <c r="O10" s="4"/>
      <c r="P10" s="4"/>
      <c r="Q10" s="4"/>
      <c r="R10" s="4"/>
      <c r="S10" s="11"/>
      <c r="T10" s="174">
        <v>0</v>
      </c>
    </row>
    <row r="11" spans="1:20" ht="12.75" customHeight="1">
      <c r="A11" s="7">
        <v>4</v>
      </c>
      <c r="B11" s="8">
        <v>205</v>
      </c>
      <c r="C11" s="113" t="s">
        <v>55</v>
      </c>
      <c r="D11" s="115" t="s">
        <v>61</v>
      </c>
      <c r="E11" s="57"/>
      <c r="F11" s="4"/>
      <c r="G11" s="4"/>
      <c r="H11" s="4"/>
      <c r="I11" s="4"/>
      <c r="J11" s="13"/>
      <c r="K11" s="5"/>
      <c r="L11" s="4"/>
      <c r="M11" s="4"/>
      <c r="N11" s="4"/>
      <c r="O11" s="4"/>
      <c r="P11" s="4"/>
      <c r="Q11" s="4"/>
      <c r="R11" s="4"/>
      <c r="S11" s="11"/>
      <c r="T11" s="174">
        <v>0</v>
      </c>
    </row>
    <row r="12" spans="1:20" ht="12.75" customHeight="1">
      <c r="A12" s="7">
        <v>4</v>
      </c>
      <c r="B12" s="8">
        <v>206</v>
      </c>
      <c r="C12" s="113" t="s">
        <v>55</v>
      </c>
      <c r="D12" s="115" t="s">
        <v>63</v>
      </c>
      <c r="E12" s="57"/>
      <c r="F12" s="4"/>
      <c r="G12" s="4"/>
      <c r="H12" s="4"/>
      <c r="I12" s="4"/>
      <c r="J12" s="13"/>
      <c r="K12" s="5"/>
      <c r="L12" s="4"/>
      <c r="M12" s="4"/>
      <c r="N12" s="4"/>
      <c r="O12" s="4"/>
      <c r="P12" s="4"/>
      <c r="Q12" s="4"/>
      <c r="R12" s="4"/>
      <c r="S12" s="11"/>
      <c r="T12" s="174">
        <v>1</v>
      </c>
    </row>
    <row r="13" spans="1:20" ht="12.75" customHeight="1">
      <c r="A13" s="7">
        <v>4</v>
      </c>
      <c r="B13" s="8">
        <v>207</v>
      </c>
      <c r="C13" s="113" t="s">
        <v>55</v>
      </c>
      <c r="D13" s="115" t="s">
        <v>65</v>
      </c>
      <c r="E13" s="57"/>
      <c r="F13" s="4"/>
      <c r="G13" s="4"/>
      <c r="H13" s="4"/>
      <c r="I13" s="4"/>
      <c r="J13" s="13"/>
      <c r="K13" s="5"/>
      <c r="L13" s="4"/>
      <c r="M13" s="4"/>
      <c r="N13" s="4"/>
      <c r="O13" s="4"/>
      <c r="P13" s="4"/>
      <c r="Q13" s="4"/>
      <c r="R13" s="4"/>
      <c r="S13" s="11"/>
      <c r="T13" s="174">
        <v>1</v>
      </c>
    </row>
    <row r="14" spans="1:20" ht="12.75" customHeight="1">
      <c r="A14" s="7">
        <v>4</v>
      </c>
      <c r="B14" s="8">
        <v>208</v>
      </c>
      <c r="C14" s="113" t="s">
        <v>55</v>
      </c>
      <c r="D14" s="115" t="s">
        <v>66</v>
      </c>
      <c r="E14" s="57"/>
      <c r="F14" s="4"/>
      <c r="G14" s="4"/>
      <c r="H14" s="4"/>
      <c r="I14" s="4"/>
      <c r="J14" s="13"/>
      <c r="K14" s="5"/>
      <c r="L14" s="4"/>
      <c r="M14" s="4"/>
      <c r="N14" s="4"/>
      <c r="O14" s="4"/>
      <c r="P14" s="4"/>
      <c r="Q14" s="4"/>
      <c r="R14" s="4"/>
      <c r="S14" s="11"/>
      <c r="T14" s="174">
        <v>0</v>
      </c>
    </row>
    <row r="15" spans="1:20" ht="12.75" customHeight="1">
      <c r="A15" s="7">
        <v>4</v>
      </c>
      <c r="B15" s="8">
        <v>209</v>
      </c>
      <c r="C15" s="113" t="s">
        <v>55</v>
      </c>
      <c r="D15" s="115" t="s">
        <v>68</v>
      </c>
      <c r="E15" s="57"/>
      <c r="F15" s="4"/>
      <c r="G15" s="4"/>
      <c r="H15" s="4"/>
      <c r="I15" s="4"/>
      <c r="J15" s="13"/>
      <c r="K15" s="5"/>
      <c r="L15" s="4"/>
      <c r="M15" s="4"/>
      <c r="N15" s="4"/>
      <c r="O15" s="4"/>
      <c r="P15" s="4"/>
      <c r="Q15" s="4"/>
      <c r="R15" s="4"/>
      <c r="S15" s="11"/>
      <c r="T15" s="174">
        <v>0</v>
      </c>
    </row>
    <row r="16" spans="1:20" ht="12.75" customHeight="1">
      <c r="A16" s="7">
        <v>4</v>
      </c>
      <c r="B16" s="8">
        <v>211</v>
      </c>
      <c r="C16" s="113" t="s">
        <v>55</v>
      </c>
      <c r="D16" s="115" t="s">
        <v>70</v>
      </c>
      <c r="E16" s="57"/>
      <c r="F16" s="4"/>
      <c r="G16" s="4"/>
      <c r="H16" s="4"/>
      <c r="I16" s="4"/>
      <c r="J16" s="13"/>
      <c r="K16" s="5"/>
      <c r="L16" s="4"/>
      <c r="M16" s="4"/>
      <c r="N16" s="4"/>
      <c r="O16" s="4"/>
      <c r="P16" s="4"/>
      <c r="Q16" s="4"/>
      <c r="R16" s="4"/>
      <c r="S16" s="11"/>
      <c r="T16" s="174">
        <v>0</v>
      </c>
    </row>
    <row r="17" spans="1:20" ht="12.75" customHeight="1">
      <c r="A17" s="7">
        <v>4</v>
      </c>
      <c r="B17" s="8">
        <v>212</v>
      </c>
      <c r="C17" s="113" t="s">
        <v>55</v>
      </c>
      <c r="D17" s="115" t="s">
        <v>72</v>
      </c>
      <c r="E17" s="57"/>
      <c r="F17" s="4"/>
      <c r="G17" s="4"/>
      <c r="H17" s="4"/>
      <c r="I17" s="4"/>
      <c r="J17" s="13"/>
      <c r="K17" s="5"/>
      <c r="L17" s="4"/>
      <c r="M17" s="4"/>
      <c r="N17" s="4"/>
      <c r="O17" s="4"/>
      <c r="P17" s="4"/>
      <c r="Q17" s="4"/>
      <c r="R17" s="4"/>
      <c r="S17" s="11"/>
      <c r="T17" s="174">
        <v>0</v>
      </c>
    </row>
    <row r="18" spans="1:20" ht="12.75" customHeight="1">
      <c r="A18" s="7">
        <v>4</v>
      </c>
      <c r="B18" s="8">
        <v>213</v>
      </c>
      <c r="C18" s="113" t="s">
        <v>55</v>
      </c>
      <c r="D18" s="115" t="s">
        <v>74</v>
      </c>
      <c r="E18" s="57"/>
      <c r="F18" s="4"/>
      <c r="G18" s="4"/>
      <c r="H18" s="4"/>
      <c r="I18" s="4"/>
      <c r="J18" s="13"/>
      <c r="K18" s="5"/>
      <c r="L18" s="4"/>
      <c r="M18" s="4"/>
      <c r="N18" s="4"/>
      <c r="O18" s="4"/>
      <c r="P18" s="4"/>
      <c r="Q18" s="4"/>
      <c r="R18" s="4"/>
      <c r="S18" s="11"/>
      <c r="T18" s="174">
        <v>0</v>
      </c>
    </row>
    <row r="19" spans="1:20" ht="12.75" customHeight="1">
      <c r="A19" s="7">
        <v>4</v>
      </c>
      <c r="B19" s="8">
        <v>214</v>
      </c>
      <c r="C19" s="113" t="s">
        <v>55</v>
      </c>
      <c r="D19" s="115" t="s">
        <v>75</v>
      </c>
      <c r="E19" s="57"/>
      <c r="F19" s="4"/>
      <c r="G19" s="4"/>
      <c r="H19" s="4"/>
      <c r="I19" s="4"/>
      <c r="J19" s="13"/>
      <c r="K19" s="5"/>
      <c r="L19" s="4"/>
      <c r="M19" s="4"/>
      <c r="N19" s="4"/>
      <c r="O19" s="4"/>
      <c r="P19" s="4"/>
      <c r="Q19" s="4"/>
      <c r="R19" s="4"/>
      <c r="S19" s="11"/>
      <c r="T19" s="174">
        <v>0</v>
      </c>
    </row>
    <row r="20" spans="1:20" ht="12.75" customHeight="1">
      <c r="A20" s="7">
        <v>4</v>
      </c>
      <c r="B20" s="8">
        <v>215</v>
      </c>
      <c r="C20" s="113" t="s">
        <v>55</v>
      </c>
      <c r="D20" s="115" t="s">
        <v>77</v>
      </c>
      <c r="E20" s="57"/>
      <c r="F20" s="4"/>
      <c r="G20" s="4"/>
      <c r="H20" s="4"/>
      <c r="I20" s="4"/>
      <c r="J20" s="13"/>
      <c r="K20" s="5"/>
      <c r="L20" s="4"/>
      <c r="M20" s="4"/>
      <c r="N20" s="4"/>
      <c r="O20" s="4"/>
      <c r="P20" s="4"/>
      <c r="Q20" s="4"/>
      <c r="R20" s="4"/>
      <c r="S20" s="11"/>
      <c r="T20" s="174">
        <v>1</v>
      </c>
    </row>
    <row r="21" spans="1:20" ht="12.75" customHeight="1">
      <c r="A21" s="7">
        <v>4</v>
      </c>
      <c r="B21" s="8">
        <v>301</v>
      </c>
      <c r="C21" s="113" t="s">
        <v>55</v>
      </c>
      <c r="D21" s="115" t="s">
        <v>78</v>
      </c>
      <c r="E21" s="57"/>
      <c r="F21" s="4"/>
      <c r="G21" s="4"/>
      <c r="H21" s="4"/>
      <c r="I21" s="4"/>
      <c r="J21" s="13"/>
      <c r="K21" s="5"/>
      <c r="L21" s="4"/>
      <c r="M21" s="4"/>
      <c r="N21" s="4"/>
      <c r="O21" s="4"/>
      <c r="P21" s="4"/>
      <c r="Q21" s="4"/>
      <c r="R21" s="4"/>
      <c r="S21" s="11"/>
      <c r="T21" s="174">
        <v>0</v>
      </c>
    </row>
    <row r="22" spans="1:20" ht="12.75" customHeight="1">
      <c r="A22" s="7">
        <v>4</v>
      </c>
      <c r="B22" s="8">
        <v>302</v>
      </c>
      <c r="C22" s="113" t="s">
        <v>55</v>
      </c>
      <c r="D22" s="115" t="s">
        <v>80</v>
      </c>
      <c r="E22" s="57"/>
      <c r="F22" s="4"/>
      <c r="G22" s="4"/>
      <c r="H22" s="4"/>
      <c r="I22" s="4"/>
      <c r="J22" s="13"/>
      <c r="K22" s="5"/>
      <c r="L22" s="4"/>
      <c r="M22" s="4"/>
      <c r="N22" s="4"/>
      <c r="O22" s="4"/>
      <c r="P22" s="4"/>
      <c r="Q22" s="4"/>
      <c r="R22" s="4"/>
      <c r="S22" s="11"/>
      <c r="T22" s="174">
        <v>0</v>
      </c>
    </row>
    <row r="23" spans="1:20" ht="12.75" customHeight="1">
      <c r="A23" s="7">
        <v>4</v>
      </c>
      <c r="B23" s="8">
        <v>321</v>
      </c>
      <c r="C23" s="113" t="s">
        <v>55</v>
      </c>
      <c r="D23" s="115" t="s">
        <v>82</v>
      </c>
      <c r="E23" s="57"/>
      <c r="F23" s="4"/>
      <c r="G23" s="4"/>
      <c r="H23" s="4"/>
      <c r="I23" s="4"/>
      <c r="J23" s="13"/>
      <c r="K23" s="5"/>
      <c r="L23" s="4"/>
      <c r="M23" s="4"/>
      <c r="N23" s="4"/>
      <c r="O23" s="4"/>
      <c r="P23" s="4"/>
      <c r="Q23" s="4"/>
      <c r="R23" s="4"/>
      <c r="S23" s="11"/>
      <c r="T23" s="174">
        <v>0</v>
      </c>
    </row>
    <row r="24" spans="1:20" ht="12.75" customHeight="1">
      <c r="A24" s="7">
        <v>4</v>
      </c>
      <c r="B24" s="8">
        <v>322</v>
      </c>
      <c r="C24" s="113" t="s">
        <v>55</v>
      </c>
      <c r="D24" s="115" t="s">
        <v>83</v>
      </c>
      <c r="E24" s="57"/>
      <c r="F24" s="4"/>
      <c r="G24" s="4"/>
      <c r="H24" s="4"/>
      <c r="I24" s="4"/>
      <c r="J24" s="13"/>
      <c r="K24" s="5"/>
      <c r="L24" s="4"/>
      <c r="M24" s="4"/>
      <c r="N24" s="4"/>
      <c r="O24" s="4"/>
      <c r="P24" s="4"/>
      <c r="Q24" s="4"/>
      <c r="R24" s="4"/>
      <c r="S24" s="11"/>
      <c r="T24" s="174">
        <v>0</v>
      </c>
    </row>
    <row r="25" spans="1:20" ht="12.75" customHeight="1">
      <c r="A25" s="7">
        <v>4</v>
      </c>
      <c r="B25" s="8">
        <v>323</v>
      </c>
      <c r="C25" s="113" t="s">
        <v>55</v>
      </c>
      <c r="D25" s="115" t="s">
        <v>85</v>
      </c>
      <c r="E25" s="57"/>
      <c r="F25" s="4"/>
      <c r="G25" s="4"/>
      <c r="H25" s="4"/>
      <c r="I25" s="4"/>
      <c r="J25" s="13"/>
      <c r="K25" s="5"/>
      <c r="L25" s="4"/>
      <c r="M25" s="4"/>
      <c r="N25" s="4"/>
      <c r="O25" s="4"/>
      <c r="P25" s="4"/>
      <c r="Q25" s="4"/>
      <c r="R25" s="4"/>
      <c r="S25" s="11"/>
      <c r="T25" s="174">
        <v>0</v>
      </c>
    </row>
    <row r="26" spans="1:20" ht="12.75" customHeight="1">
      <c r="A26" s="7">
        <v>4</v>
      </c>
      <c r="B26" s="8">
        <v>324</v>
      </c>
      <c r="C26" s="113" t="s">
        <v>55</v>
      </c>
      <c r="D26" s="115" t="s">
        <v>86</v>
      </c>
      <c r="E26" s="57"/>
      <c r="F26" s="4"/>
      <c r="G26" s="4"/>
      <c r="H26" s="4"/>
      <c r="I26" s="4"/>
      <c r="J26" s="13"/>
      <c r="K26" s="5"/>
      <c r="L26" s="4"/>
      <c r="M26" s="4"/>
      <c r="N26" s="4"/>
      <c r="O26" s="4"/>
      <c r="P26" s="4"/>
      <c r="Q26" s="4"/>
      <c r="R26" s="4"/>
      <c r="S26" s="11"/>
      <c r="T26" s="174">
        <v>0</v>
      </c>
    </row>
    <row r="27" spans="1:20" ht="12.75" customHeight="1">
      <c r="A27" s="7">
        <v>4</v>
      </c>
      <c r="B27" s="8">
        <v>341</v>
      </c>
      <c r="C27" s="113" t="s">
        <v>55</v>
      </c>
      <c r="D27" s="115" t="s">
        <v>88</v>
      </c>
      <c r="E27" s="57"/>
      <c r="F27" s="4"/>
      <c r="G27" s="4"/>
      <c r="H27" s="4"/>
      <c r="I27" s="4"/>
      <c r="J27" s="13"/>
      <c r="K27" s="5"/>
      <c r="L27" s="4"/>
      <c r="M27" s="4"/>
      <c r="N27" s="4"/>
      <c r="O27" s="4"/>
      <c r="P27" s="4"/>
      <c r="Q27" s="4"/>
      <c r="R27" s="4"/>
      <c r="S27" s="11"/>
      <c r="T27" s="174">
        <v>0</v>
      </c>
    </row>
    <row r="28" spans="1:20" ht="12.75" customHeight="1">
      <c r="A28" s="7">
        <v>4</v>
      </c>
      <c r="B28" s="8">
        <v>361</v>
      </c>
      <c r="C28" s="113" t="s">
        <v>55</v>
      </c>
      <c r="D28" s="115" t="s">
        <v>90</v>
      </c>
      <c r="E28" s="57"/>
      <c r="F28" s="4"/>
      <c r="G28" s="4"/>
      <c r="H28" s="4"/>
      <c r="I28" s="4"/>
      <c r="J28" s="13"/>
      <c r="K28" s="5"/>
      <c r="L28" s="4"/>
      <c r="M28" s="4"/>
      <c r="N28" s="4"/>
      <c r="O28" s="4"/>
      <c r="P28" s="4"/>
      <c r="Q28" s="4"/>
      <c r="R28" s="4"/>
      <c r="S28" s="11"/>
      <c r="T28" s="174">
        <v>0</v>
      </c>
    </row>
    <row r="29" spans="1:20" ht="12.75" customHeight="1">
      <c r="A29" s="7">
        <v>4</v>
      </c>
      <c r="B29" s="8">
        <v>362</v>
      </c>
      <c r="C29" s="113" t="s">
        <v>55</v>
      </c>
      <c r="D29" s="115" t="s">
        <v>91</v>
      </c>
      <c r="E29" s="57"/>
      <c r="F29" s="4"/>
      <c r="G29" s="4"/>
      <c r="H29" s="4"/>
      <c r="I29" s="4"/>
      <c r="J29" s="13"/>
      <c r="K29" s="5"/>
      <c r="L29" s="4"/>
      <c r="M29" s="4"/>
      <c r="N29" s="4"/>
      <c r="O29" s="4"/>
      <c r="P29" s="4"/>
      <c r="Q29" s="4"/>
      <c r="R29" s="4"/>
      <c r="S29" s="11"/>
      <c r="T29" s="174">
        <v>0</v>
      </c>
    </row>
    <row r="30" spans="1:20" ht="12.75" customHeight="1">
      <c r="A30" s="7">
        <v>4</v>
      </c>
      <c r="B30" s="8">
        <v>401</v>
      </c>
      <c r="C30" s="113" t="s">
        <v>55</v>
      </c>
      <c r="D30" s="115" t="s">
        <v>93</v>
      </c>
      <c r="E30" s="57"/>
      <c r="F30" s="4"/>
      <c r="G30" s="4"/>
      <c r="H30" s="4"/>
      <c r="I30" s="4"/>
      <c r="J30" s="13"/>
      <c r="K30" s="5"/>
      <c r="L30" s="4"/>
      <c r="M30" s="4"/>
      <c r="N30" s="4"/>
      <c r="O30" s="4"/>
      <c r="P30" s="4"/>
      <c r="Q30" s="4"/>
      <c r="R30" s="4"/>
      <c r="S30" s="11"/>
      <c r="T30" s="174">
        <v>0</v>
      </c>
    </row>
    <row r="31" spans="1:20" ht="12.75" customHeight="1">
      <c r="A31" s="7">
        <v>4</v>
      </c>
      <c r="B31" s="8">
        <v>404</v>
      </c>
      <c r="C31" s="113" t="s">
        <v>55</v>
      </c>
      <c r="D31" s="115" t="s">
        <v>95</v>
      </c>
      <c r="E31" s="57"/>
      <c r="F31" s="4"/>
      <c r="G31" s="4"/>
      <c r="H31" s="4"/>
      <c r="I31" s="4"/>
      <c r="J31" s="13"/>
      <c r="K31" s="5"/>
      <c r="L31" s="4"/>
      <c r="M31" s="4"/>
      <c r="N31" s="4"/>
      <c r="O31" s="4"/>
      <c r="P31" s="4"/>
      <c r="Q31" s="4"/>
      <c r="R31" s="4"/>
      <c r="S31" s="11"/>
      <c r="T31" s="174">
        <v>0</v>
      </c>
    </row>
    <row r="32" spans="1:20" ht="12.75" customHeight="1">
      <c r="A32" s="7">
        <v>4</v>
      </c>
      <c r="B32" s="8">
        <v>406</v>
      </c>
      <c r="C32" s="113" t="s">
        <v>55</v>
      </c>
      <c r="D32" s="115" t="s">
        <v>97</v>
      </c>
      <c r="E32" s="57"/>
      <c r="F32" s="4"/>
      <c r="G32" s="4"/>
      <c r="H32" s="4"/>
      <c r="I32" s="4"/>
      <c r="J32" s="13"/>
      <c r="K32" s="5"/>
      <c r="L32" s="4"/>
      <c r="M32" s="4"/>
      <c r="N32" s="4"/>
      <c r="O32" s="4"/>
      <c r="P32" s="4"/>
      <c r="Q32" s="4"/>
      <c r="R32" s="4"/>
      <c r="S32" s="11"/>
      <c r="T32" s="174">
        <v>1</v>
      </c>
    </row>
    <row r="33" spans="1:20" ht="12.75" customHeight="1">
      <c r="A33" s="7">
        <v>4</v>
      </c>
      <c r="B33" s="8">
        <v>421</v>
      </c>
      <c r="C33" s="113" t="s">
        <v>55</v>
      </c>
      <c r="D33" s="115" t="s">
        <v>99</v>
      </c>
      <c r="E33" s="57"/>
      <c r="F33" s="4"/>
      <c r="G33" s="4"/>
      <c r="H33" s="4"/>
      <c r="I33" s="4"/>
      <c r="J33" s="13"/>
      <c r="K33" s="5"/>
      <c r="L33" s="4"/>
      <c r="M33" s="4"/>
      <c r="N33" s="4"/>
      <c r="O33" s="4"/>
      <c r="P33" s="4"/>
      <c r="Q33" s="4"/>
      <c r="R33" s="4"/>
      <c r="S33" s="11"/>
      <c r="T33" s="174">
        <v>1</v>
      </c>
    </row>
    <row r="34" spans="1:20" ht="12.75" customHeight="1">
      <c r="A34" s="7">
        <v>4</v>
      </c>
      <c r="B34" s="8">
        <v>422</v>
      </c>
      <c r="C34" s="113" t="s">
        <v>55</v>
      </c>
      <c r="D34" s="115" t="s">
        <v>101</v>
      </c>
      <c r="E34" s="57"/>
      <c r="F34" s="4"/>
      <c r="G34" s="4"/>
      <c r="H34" s="4"/>
      <c r="I34" s="4"/>
      <c r="J34" s="13"/>
      <c r="K34" s="5"/>
      <c r="L34" s="4"/>
      <c r="M34" s="4"/>
      <c r="N34" s="4"/>
      <c r="O34" s="4"/>
      <c r="P34" s="4"/>
      <c r="Q34" s="4"/>
      <c r="R34" s="4"/>
      <c r="S34" s="11"/>
      <c r="T34" s="175">
        <v>0</v>
      </c>
    </row>
    <row r="35" spans="1:20" ht="12.75" customHeight="1">
      <c r="A35" s="7">
        <v>4</v>
      </c>
      <c r="B35" s="8">
        <v>423</v>
      </c>
      <c r="C35" s="113" t="s">
        <v>55</v>
      </c>
      <c r="D35" s="115" t="s">
        <v>102</v>
      </c>
      <c r="E35" s="57"/>
      <c r="F35" s="4"/>
      <c r="G35" s="4"/>
      <c r="H35" s="4"/>
      <c r="I35" s="4"/>
      <c r="J35" s="13"/>
      <c r="K35" s="5"/>
      <c r="L35" s="4"/>
      <c r="M35" s="4"/>
      <c r="N35" s="4"/>
      <c r="O35" s="4"/>
      <c r="P35" s="4"/>
      <c r="Q35" s="4"/>
      <c r="R35" s="4"/>
      <c r="S35" s="11"/>
      <c r="T35" s="175">
        <v>1</v>
      </c>
    </row>
    <row r="36" spans="1:20" ht="12.75" customHeight="1">
      <c r="A36" s="7">
        <v>4</v>
      </c>
      <c r="B36" s="8">
        <v>424</v>
      </c>
      <c r="C36" s="113" t="s">
        <v>55</v>
      </c>
      <c r="D36" s="115" t="s">
        <v>103</v>
      </c>
      <c r="E36" s="57"/>
      <c r="F36" s="4"/>
      <c r="G36" s="4"/>
      <c r="H36" s="4"/>
      <c r="I36" s="4"/>
      <c r="J36" s="13"/>
      <c r="K36" s="5"/>
      <c r="L36" s="4"/>
      <c r="M36" s="4"/>
      <c r="N36" s="4"/>
      <c r="O36" s="4"/>
      <c r="P36" s="4"/>
      <c r="Q36" s="4"/>
      <c r="R36" s="4"/>
      <c r="S36" s="11"/>
      <c r="T36" s="175">
        <v>0</v>
      </c>
    </row>
    <row r="37" spans="1:20" ht="12.75" customHeight="1">
      <c r="A37" s="7">
        <v>4</v>
      </c>
      <c r="B37" s="8">
        <v>444</v>
      </c>
      <c r="C37" s="113" t="s">
        <v>55</v>
      </c>
      <c r="D37" s="115" t="s">
        <v>104</v>
      </c>
      <c r="E37" s="57"/>
      <c r="F37" s="4"/>
      <c r="G37" s="4"/>
      <c r="H37" s="4"/>
      <c r="I37" s="4"/>
      <c r="J37" s="13"/>
      <c r="K37" s="5"/>
      <c r="L37" s="4"/>
      <c r="M37" s="4"/>
      <c r="N37" s="4"/>
      <c r="O37" s="4"/>
      <c r="P37" s="4"/>
      <c r="Q37" s="4"/>
      <c r="R37" s="4"/>
      <c r="S37" s="11"/>
      <c r="T37" s="175">
        <v>0</v>
      </c>
    </row>
    <row r="38" spans="1:20" ht="12.75" customHeight="1">
      <c r="A38" s="7">
        <v>4</v>
      </c>
      <c r="B38" s="8">
        <v>445</v>
      </c>
      <c r="C38" s="113" t="s">
        <v>55</v>
      </c>
      <c r="D38" s="115" t="s">
        <v>105</v>
      </c>
      <c r="E38" s="57"/>
      <c r="F38" s="4"/>
      <c r="G38" s="4"/>
      <c r="H38" s="4"/>
      <c r="I38" s="4"/>
      <c r="J38" s="13"/>
      <c r="K38" s="5"/>
      <c r="L38" s="4"/>
      <c r="M38" s="4"/>
      <c r="N38" s="4"/>
      <c r="O38" s="4"/>
      <c r="P38" s="4"/>
      <c r="Q38" s="4"/>
      <c r="R38" s="4"/>
      <c r="S38" s="11"/>
      <c r="T38" s="175">
        <v>0</v>
      </c>
    </row>
    <row r="39" spans="1:20" ht="12.75" customHeight="1">
      <c r="A39" s="7">
        <v>4</v>
      </c>
      <c r="B39" s="8">
        <v>501</v>
      </c>
      <c r="C39" s="113" t="s">
        <v>55</v>
      </c>
      <c r="D39" s="115" t="s">
        <v>106</v>
      </c>
      <c r="E39" s="57"/>
      <c r="F39" s="4"/>
      <c r="G39" s="4"/>
      <c r="H39" s="4"/>
      <c r="I39" s="4"/>
      <c r="J39" s="13"/>
      <c r="K39" s="5"/>
      <c r="L39" s="4"/>
      <c r="M39" s="4"/>
      <c r="N39" s="4"/>
      <c r="O39" s="4"/>
      <c r="P39" s="4"/>
      <c r="Q39" s="4"/>
      <c r="R39" s="4"/>
      <c r="S39" s="11"/>
      <c r="T39" s="175">
        <v>0</v>
      </c>
    </row>
    <row r="40" spans="1:20" ht="12.75" customHeight="1">
      <c r="A40" s="7">
        <v>4</v>
      </c>
      <c r="B40" s="8">
        <v>505</v>
      </c>
      <c r="C40" s="113" t="s">
        <v>55</v>
      </c>
      <c r="D40" s="115" t="s">
        <v>108</v>
      </c>
      <c r="E40" s="57"/>
      <c r="F40" s="4"/>
      <c r="G40" s="4"/>
      <c r="H40" s="4"/>
      <c r="I40" s="4"/>
      <c r="J40" s="13"/>
      <c r="K40" s="5"/>
      <c r="L40" s="4"/>
      <c r="M40" s="4"/>
      <c r="N40" s="4"/>
      <c r="O40" s="4"/>
      <c r="P40" s="4"/>
      <c r="Q40" s="4"/>
      <c r="R40" s="4"/>
      <c r="S40" s="11"/>
      <c r="T40" s="175">
        <v>1</v>
      </c>
    </row>
    <row r="41" spans="1:20" ht="12.75" customHeight="1">
      <c r="A41" s="7">
        <v>4</v>
      </c>
      <c r="B41" s="8">
        <v>581</v>
      </c>
      <c r="C41" s="113" t="s">
        <v>55</v>
      </c>
      <c r="D41" s="115" t="s">
        <v>109</v>
      </c>
      <c r="E41" s="57"/>
      <c r="F41" s="4"/>
      <c r="G41" s="4"/>
      <c r="H41" s="4"/>
      <c r="I41" s="4"/>
      <c r="J41" s="13"/>
      <c r="K41" s="5"/>
      <c r="L41" s="4"/>
      <c r="M41" s="4"/>
      <c r="N41" s="4"/>
      <c r="O41" s="4"/>
      <c r="P41" s="4"/>
      <c r="Q41" s="4"/>
      <c r="R41" s="4"/>
      <c r="S41" s="11"/>
      <c r="T41" s="175">
        <v>0</v>
      </c>
    </row>
    <row r="42" spans="1:20" ht="12.75" customHeight="1">
      <c r="A42" s="7">
        <v>4</v>
      </c>
      <c r="B42" s="8">
        <v>603</v>
      </c>
      <c r="C42" s="113" t="s">
        <v>55</v>
      </c>
      <c r="D42" s="115" t="s">
        <v>111</v>
      </c>
      <c r="E42" s="57"/>
      <c r="F42" s="4"/>
      <c r="G42" s="4"/>
      <c r="H42" s="4"/>
      <c r="I42" s="4"/>
      <c r="J42" s="13"/>
      <c r="K42" s="5"/>
      <c r="L42" s="4"/>
      <c r="M42" s="4"/>
      <c r="N42" s="4"/>
      <c r="O42" s="4"/>
      <c r="P42" s="4"/>
      <c r="Q42" s="4"/>
      <c r="R42" s="4"/>
      <c r="S42" s="11"/>
      <c r="T42" s="175">
        <v>0</v>
      </c>
    </row>
    <row r="43" spans="1:20" ht="12.75" customHeight="1" thickBot="1">
      <c r="A43" s="7">
        <v>4</v>
      </c>
      <c r="B43" s="8">
        <v>606</v>
      </c>
      <c r="C43" s="113" t="s">
        <v>55</v>
      </c>
      <c r="D43" s="115" t="s">
        <v>112</v>
      </c>
      <c r="E43" s="66"/>
      <c r="F43" s="69"/>
      <c r="G43" s="69"/>
      <c r="H43" s="69"/>
      <c r="I43" s="69"/>
      <c r="J43" s="74"/>
      <c r="K43" s="76"/>
      <c r="L43" s="69"/>
      <c r="M43" s="69"/>
      <c r="N43" s="69"/>
      <c r="O43" s="69"/>
      <c r="P43" s="69"/>
      <c r="Q43" s="69"/>
      <c r="R43" s="69"/>
      <c r="S43" s="77"/>
      <c r="T43" s="176">
        <v>0</v>
      </c>
    </row>
    <row r="44" spans="1:20" ht="16.5" customHeight="1" thickBot="1">
      <c r="A44" s="15"/>
      <c r="B44" s="16">
        <v>1000</v>
      </c>
      <c r="C44" s="183" t="s">
        <v>9</v>
      </c>
      <c r="D44" s="183"/>
      <c r="E44" s="67">
        <f>COUNTA(E8:E43)</f>
        <v>1</v>
      </c>
      <c r="F44" s="68"/>
      <c r="G44" s="68"/>
      <c r="H44" s="68"/>
      <c r="I44" s="68"/>
      <c r="J44" s="75"/>
      <c r="K44" s="178">
        <f>COUNTA(K8:K43)</f>
        <v>0</v>
      </c>
      <c r="L44" s="179">
        <f>COUNTA(L8:L43)</f>
        <v>1</v>
      </c>
      <c r="M44" s="179">
        <f aca="true" t="shared" si="0" ref="M44:S44">COUNTA(M8:M43)</f>
        <v>0</v>
      </c>
      <c r="N44" s="179">
        <f t="shared" si="0"/>
        <v>0</v>
      </c>
      <c r="O44" s="179">
        <f t="shared" si="0"/>
        <v>1</v>
      </c>
      <c r="P44" s="179">
        <f t="shared" si="0"/>
        <v>0</v>
      </c>
      <c r="Q44" s="179">
        <f t="shared" si="0"/>
        <v>0</v>
      </c>
      <c r="R44" s="179">
        <f t="shared" si="0"/>
        <v>0</v>
      </c>
      <c r="S44" s="180">
        <f t="shared" si="0"/>
        <v>0</v>
      </c>
      <c r="T44" s="177">
        <f>SUM(T8:T43)</f>
        <v>8</v>
      </c>
    </row>
  </sheetData>
  <sheetProtection/>
  <mergeCells count="13">
    <mergeCell ref="A4:A7"/>
    <mergeCell ref="B4:B7"/>
    <mergeCell ref="C4:C7"/>
    <mergeCell ref="D4:D7"/>
    <mergeCell ref="G6:J6"/>
    <mergeCell ref="K6:M6"/>
    <mergeCell ref="C44:D44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&amp;R（宮城県）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2.625" style="2" customWidth="1"/>
    <col min="6" max="6" width="34.875" style="2" customWidth="1"/>
    <col min="7" max="8" width="5.375" style="2" customWidth="1"/>
    <col min="9" max="11" width="5.625" style="2" customWidth="1"/>
    <col min="12" max="12" width="5.875" style="2" customWidth="1"/>
    <col min="13" max="15" width="5.625" style="2" customWidth="1"/>
    <col min="16" max="16" width="5.875" style="2" customWidth="1"/>
    <col min="17" max="17" width="6.375" style="2" customWidth="1"/>
    <col min="18" max="18" width="5.625" style="2" customWidth="1"/>
    <col min="19" max="19" width="5.875" style="2" customWidth="1"/>
    <col min="20" max="16384" width="9.00390625" style="2" customWidth="1"/>
  </cols>
  <sheetData>
    <row r="1" ht="12">
      <c r="A1" s="2" t="s">
        <v>30</v>
      </c>
    </row>
    <row r="2" spans="1:5" ht="20.25" customHeight="1">
      <c r="A2" s="24" t="s">
        <v>54</v>
      </c>
      <c r="E2" s="48"/>
    </row>
    <row r="3" ht="9.75" customHeight="1" thickBot="1"/>
    <row r="4" spans="1:19" s="1" customFormat="1" ht="18" customHeight="1">
      <c r="A4" s="266" t="s">
        <v>37</v>
      </c>
      <c r="B4" s="269" t="s">
        <v>173</v>
      </c>
      <c r="C4" s="233" t="s">
        <v>0</v>
      </c>
      <c r="D4" s="236" t="s">
        <v>23</v>
      </c>
      <c r="E4" s="251" t="s">
        <v>46</v>
      </c>
      <c r="F4" s="252"/>
      <c r="G4" s="252"/>
      <c r="H4" s="80"/>
      <c r="I4" s="258" t="s">
        <v>53</v>
      </c>
      <c r="J4" s="252"/>
      <c r="K4" s="252"/>
      <c r="L4" s="252"/>
      <c r="M4" s="252"/>
      <c r="N4" s="252"/>
      <c r="O4" s="252"/>
      <c r="P4" s="252"/>
      <c r="Q4" s="252"/>
      <c r="R4" s="252"/>
      <c r="S4" s="259"/>
    </row>
    <row r="5" spans="1:19" s="1" customFormat="1" ht="43.5" customHeight="1">
      <c r="A5" s="267"/>
      <c r="B5" s="270"/>
      <c r="C5" s="234"/>
      <c r="D5" s="237"/>
      <c r="E5" s="241" t="s">
        <v>29</v>
      </c>
      <c r="F5" s="216" t="s">
        <v>10</v>
      </c>
      <c r="G5" s="253" t="s">
        <v>11</v>
      </c>
      <c r="H5" s="239" t="s">
        <v>12</v>
      </c>
      <c r="I5" s="255" t="s">
        <v>181</v>
      </c>
      <c r="J5" s="256" t="s">
        <v>180</v>
      </c>
      <c r="K5" s="260" t="s">
        <v>185</v>
      </c>
      <c r="L5" s="247" t="s">
        <v>178</v>
      </c>
      <c r="M5" s="243" t="s">
        <v>174</v>
      </c>
      <c r="N5" s="249" t="s">
        <v>189</v>
      </c>
      <c r="O5" s="245" t="s">
        <v>186</v>
      </c>
      <c r="P5" s="247" t="s">
        <v>178</v>
      </c>
      <c r="Q5" s="264" t="s">
        <v>31</v>
      </c>
      <c r="R5" s="260" t="s">
        <v>187</v>
      </c>
      <c r="S5" s="262" t="s">
        <v>178</v>
      </c>
    </row>
    <row r="6" spans="1:19" ht="27" customHeight="1">
      <c r="A6" s="268"/>
      <c r="B6" s="271"/>
      <c r="C6" s="235"/>
      <c r="D6" s="238"/>
      <c r="E6" s="242"/>
      <c r="F6" s="216"/>
      <c r="G6" s="254"/>
      <c r="H6" s="240"/>
      <c r="I6" s="199"/>
      <c r="J6" s="257"/>
      <c r="K6" s="261"/>
      <c r="L6" s="248"/>
      <c r="M6" s="244"/>
      <c r="N6" s="250"/>
      <c r="O6" s="246"/>
      <c r="P6" s="248"/>
      <c r="Q6" s="265"/>
      <c r="R6" s="261"/>
      <c r="S6" s="263"/>
    </row>
    <row r="7" spans="1:19" ht="12.75" customHeight="1">
      <c r="A7" s="7">
        <v>4</v>
      </c>
      <c r="B7" s="8">
        <v>100</v>
      </c>
      <c r="C7" s="113" t="s">
        <v>55</v>
      </c>
      <c r="D7" s="114" t="s">
        <v>56</v>
      </c>
      <c r="E7" s="25"/>
      <c r="F7" s="117"/>
      <c r="G7" s="139"/>
      <c r="H7" s="140">
        <v>0</v>
      </c>
      <c r="I7" s="145">
        <v>1</v>
      </c>
      <c r="J7" s="146">
        <v>3</v>
      </c>
      <c r="K7" s="146">
        <v>2</v>
      </c>
      <c r="L7" s="51">
        <f>IF(J7=""," ",ROUND(K7/J7*100,1))</f>
        <v>66.7</v>
      </c>
      <c r="M7" s="152"/>
      <c r="N7" s="153"/>
      <c r="O7" s="146"/>
      <c r="P7" s="51" t="str">
        <f>IF(O7=""," ",ROUND(O7/N7*100,1))</f>
        <v> </v>
      </c>
      <c r="Q7" s="152">
        <v>1378</v>
      </c>
      <c r="R7" s="146">
        <v>105</v>
      </c>
      <c r="S7" s="30">
        <f>IF(Q7=""," ",ROUND(R7/Q7*100,1))</f>
        <v>7.6</v>
      </c>
    </row>
    <row r="8" spans="1:19" ht="12.75" customHeight="1">
      <c r="A8" s="7">
        <v>4</v>
      </c>
      <c r="B8" s="8">
        <v>202</v>
      </c>
      <c r="C8" s="113" t="s">
        <v>55</v>
      </c>
      <c r="D8" s="114" t="s">
        <v>58</v>
      </c>
      <c r="E8" s="25"/>
      <c r="F8" s="117"/>
      <c r="G8" s="139"/>
      <c r="H8" s="140">
        <v>0</v>
      </c>
      <c r="I8" s="145">
        <v>1</v>
      </c>
      <c r="J8" s="146">
        <v>1</v>
      </c>
      <c r="K8" s="146">
        <v>0</v>
      </c>
      <c r="L8" s="51">
        <f aca="true" t="shared" si="0" ref="L8:L42">IF(J8=""," ",ROUND(K8/J8*100,1))</f>
        <v>0</v>
      </c>
      <c r="M8" s="152"/>
      <c r="N8" s="153"/>
      <c r="O8" s="146"/>
      <c r="P8" s="51" t="str">
        <f aca="true" t="shared" si="1" ref="P8:P42">IF(O8=""," ",ROUND(O8/N8*100,1))</f>
        <v> </v>
      </c>
      <c r="Q8" s="152">
        <v>354</v>
      </c>
      <c r="R8" s="146">
        <v>4</v>
      </c>
      <c r="S8" s="30">
        <f aca="true" t="shared" si="2" ref="S8:S42">IF(Q8=""," ",ROUND(R8/Q8*100,1))</f>
        <v>1.1</v>
      </c>
    </row>
    <row r="9" spans="1:19" ht="12.75" customHeight="1">
      <c r="A9" s="7">
        <v>4</v>
      </c>
      <c r="B9" s="8">
        <v>203</v>
      </c>
      <c r="C9" s="113" t="s">
        <v>55</v>
      </c>
      <c r="D9" s="115" t="s">
        <v>60</v>
      </c>
      <c r="E9" s="25"/>
      <c r="F9" s="117"/>
      <c r="G9" s="139"/>
      <c r="H9" s="140">
        <v>0</v>
      </c>
      <c r="I9" s="145">
        <v>1</v>
      </c>
      <c r="J9" s="146">
        <v>1</v>
      </c>
      <c r="K9" s="146">
        <v>0</v>
      </c>
      <c r="L9" s="51">
        <f t="shared" si="0"/>
        <v>0</v>
      </c>
      <c r="M9" s="152"/>
      <c r="N9" s="153"/>
      <c r="O9" s="146"/>
      <c r="P9" s="51" t="str">
        <f t="shared" si="1"/>
        <v> </v>
      </c>
      <c r="Q9" s="152">
        <v>167</v>
      </c>
      <c r="R9" s="146">
        <v>6</v>
      </c>
      <c r="S9" s="30">
        <f t="shared" si="2"/>
        <v>3.6</v>
      </c>
    </row>
    <row r="10" spans="1:19" ht="12.75" customHeight="1">
      <c r="A10" s="7">
        <v>4</v>
      </c>
      <c r="B10" s="8">
        <v>205</v>
      </c>
      <c r="C10" s="113" t="s">
        <v>55</v>
      </c>
      <c r="D10" s="115" t="s">
        <v>61</v>
      </c>
      <c r="E10" s="25">
        <v>38987</v>
      </c>
      <c r="F10" s="117" t="s">
        <v>149</v>
      </c>
      <c r="G10" s="139">
        <v>2</v>
      </c>
      <c r="H10" s="140">
        <v>1</v>
      </c>
      <c r="I10" s="145">
        <v>1</v>
      </c>
      <c r="J10" s="146">
        <v>1</v>
      </c>
      <c r="K10" s="146">
        <v>0</v>
      </c>
      <c r="L10" s="51">
        <f t="shared" si="0"/>
        <v>0</v>
      </c>
      <c r="M10" s="152"/>
      <c r="N10" s="153"/>
      <c r="O10" s="146"/>
      <c r="P10" s="51" t="str">
        <f t="shared" si="1"/>
        <v> </v>
      </c>
      <c r="Q10" s="152">
        <v>182</v>
      </c>
      <c r="R10" s="146">
        <v>0</v>
      </c>
      <c r="S10" s="30">
        <f t="shared" si="2"/>
        <v>0</v>
      </c>
    </row>
    <row r="11" spans="1:19" ht="12.75" customHeight="1">
      <c r="A11" s="7">
        <v>4</v>
      </c>
      <c r="B11" s="8">
        <v>206</v>
      </c>
      <c r="C11" s="113" t="s">
        <v>55</v>
      </c>
      <c r="D11" s="115" t="s">
        <v>63</v>
      </c>
      <c r="E11" s="25"/>
      <c r="F11" s="117"/>
      <c r="G11" s="139"/>
      <c r="H11" s="140">
        <v>0</v>
      </c>
      <c r="I11" s="145">
        <v>1</v>
      </c>
      <c r="J11" s="146">
        <v>1</v>
      </c>
      <c r="K11" s="146">
        <v>0</v>
      </c>
      <c r="L11" s="51">
        <f t="shared" si="0"/>
        <v>0</v>
      </c>
      <c r="M11" s="152"/>
      <c r="N11" s="153"/>
      <c r="O11" s="146"/>
      <c r="P11" s="51" t="str">
        <f t="shared" si="1"/>
        <v> </v>
      </c>
      <c r="Q11" s="152">
        <v>113</v>
      </c>
      <c r="R11" s="146">
        <v>0</v>
      </c>
      <c r="S11" s="30">
        <f t="shared" si="2"/>
        <v>0</v>
      </c>
    </row>
    <row r="12" spans="1:19" ht="12.75" customHeight="1">
      <c r="A12" s="7">
        <v>4</v>
      </c>
      <c r="B12" s="8">
        <v>207</v>
      </c>
      <c r="C12" s="113" t="s">
        <v>55</v>
      </c>
      <c r="D12" s="115" t="s">
        <v>65</v>
      </c>
      <c r="E12" s="25"/>
      <c r="F12" s="117"/>
      <c r="G12" s="139"/>
      <c r="H12" s="140">
        <v>0</v>
      </c>
      <c r="I12" s="145">
        <v>1</v>
      </c>
      <c r="J12" s="146">
        <v>1</v>
      </c>
      <c r="K12" s="146">
        <v>0</v>
      </c>
      <c r="L12" s="51">
        <f t="shared" si="0"/>
        <v>0</v>
      </c>
      <c r="M12" s="152"/>
      <c r="N12" s="153"/>
      <c r="O12" s="146"/>
      <c r="P12" s="51" t="str">
        <f t="shared" si="1"/>
        <v> </v>
      </c>
      <c r="Q12" s="152">
        <v>254</v>
      </c>
      <c r="R12" s="146">
        <v>5</v>
      </c>
      <c r="S12" s="30">
        <f t="shared" si="2"/>
        <v>2</v>
      </c>
    </row>
    <row r="13" spans="1:19" ht="12.75" customHeight="1">
      <c r="A13" s="7">
        <v>4</v>
      </c>
      <c r="B13" s="8">
        <v>208</v>
      </c>
      <c r="C13" s="113" t="s">
        <v>55</v>
      </c>
      <c r="D13" s="115" t="s">
        <v>66</v>
      </c>
      <c r="E13" s="25"/>
      <c r="F13" s="117"/>
      <c r="G13" s="139"/>
      <c r="H13" s="140">
        <v>0</v>
      </c>
      <c r="I13" s="145">
        <v>1</v>
      </c>
      <c r="J13" s="146">
        <v>0</v>
      </c>
      <c r="K13" s="146">
        <v>0</v>
      </c>
      <c r="L13" s="51"/>
      <c r="M13" s="152"/>
      <c r="N13" s="153"/>
      <c r="O13" s="146"/>
      <c r="P13" s="51" t="str">
        <f t="shared" si="1"/>
        <v> </v>
      </c>
      <c r="Q13" s="152">
        <v>92</v>
      </c>
      <c r="R13" s="146">
        <v>0</v>
      </c>
      <c r="S13" s="30">
        <f t="shared" si="2"/>
        <v>0</v>
      </c>
    </row>
    <row r="14" spans="1:19" ht="12.75" customHeight="1">
      <c r="A14" s="7">
        <v>4</v>
      </c>
      <c r="B14" s="8">
        <v>209</v>
      </c>
      <c r="C14" s="113" t="s">
        <v>55</v>
      </c>
      <c r="D14" s="115" t="s">
        <v>68</v>
      </c>
      <c r="E14" s="25"/>
      <c r="F14" s="117"/>
      <c r="G14" s="139"/>
      <c r="H14" s="140">
        <v>0</v>
      </c>
      <c r="I14" s="145">
        <v>1</v>
      </c>
      <c r="J14" s="146">
        <v>1</v>
      </c>
      <c r="K14" s="146">
        <v>0</v>
      </c>
      <c r="L14" s="51">
        <f t="shared" si="0"/>
        <v>0</v>
      </c>
      <c r="M14" s="152"/>
      <c r="N14" s="153"/>
      <c r="O14" s="146"/>
      <c r="P14" s="51" t="str">
        <f t="shared" si="1"/>
        <v> </v>
      </c>
      <c r="Q14" s="152">
        <v>46</v>
      </c>
      <c r="R14" s="146">
        <v>0</v>
      </c>
      <c r="S14" s="30">
        <f t="shared" si="2"/>
        <v>0</v>
      </c>
    </row>
    <row r="15" spans="1:19" ht="12.75" customHeight="1">
      <c r="A15" s="7">
        <v>4</v>
      </c>
      <c r="B15" s="8">
        <v>211</v>
      </c>
      <c r="C15" s="113" t="s">
        <v>55</v>
      </c>
      <c r="D15" s="115" t="s">
        <v>70</v>
      </c>
      <c r="E15" s="25"/>
      <c r="F15" s="117"/>
      <c r="G15" s="139"/>
      <c r="H15" s="140">
        <v>0</v>
      </c>
      <c r="I15" s="145">
        <v>1</v>
      </c>
      <c r="J15" s="146">
        <v>2</v>
      </c>
      <c r="K15" s="146">
        <v>0</v>
      </c>
      <c r="L15" s="51">
        <f t="shared" si="0"/>
        <v>0</v>
      </c>
      <c r="M15" s="152"/>
      <c r="N15" s="153"/>
      <c r="O15" s="146"/>
      <c r="P15" s="51" t="str">
        <f t="shared" si="1"/>
        <v> </v>
      </c>
      <c r="Q15" s="152">
        <v>172</v>
      </c>
      <c r="R15" s="146">
        <v>4</v>
      </c>
      <c r="S15" s="30">
        <f t="shared" si="2"/>
        <v>2.3</v>
      </c>
    </row>
    <row r="16" spans="1:19" ht="12.75" customHeight="1">
      <c r="A16" s="7">
        <v>4</v>
      </c>
      <c r="B16" s="8">
        <v>212</v>
      </c>
      <c r="C16" s="113" t="s">
        <v>55</v>
      </c>
      <c r="D16" s="115" t="s">
        <v>72</v>
      </c>
      <c r="E16" s="25"/>
      <c r="F16" s="117"/>
      <c r="G16" s="139"/>
      <c r="H16" s="140">
        <v>0</v>
      </c>
      <c r="I16" s="145">
        <v>1</v>
      </c>
      <c r="J16" s="146">
        <v>1</v>
      </c>
      <c r="K16" s="146">
        <v>0</v>
      </c>
      <c r="L16" s="51">
        <f t="shared" si="0"/>
        <v>0</v>
      </c>
      <c r="M16" s="152"/>
      <c r="N16" s="153"/>
      <c r="O16" s="146"/>
      <c r="P16" s="51" t="str">
        <f t="shared" si="1"/>
        <v> </v>
      </c>
      <c r="Q16" s="152">
        <v>302</v>
      </c>
      <c r="R16" s="146">
        <v>4</v>
      </c>
      <c r="S16" s="30">
        <f t="shared" si="2"/>
        <v>1.3</v>
      </c>
    </row>
    <row r="17" spans="1:19" ht="12.75" customHeight="1">
      <c r="A17" s="7">
        <v>4</v>
      </c>
      <c r="B17" s="8">
        <v>213</v>
      </c>
      <c r="C17" s="113" t="s">
        <v>55</v>
      </c>
      <c r="D17" s="115" t="s">
        <v>74</v>
      </c>
      <c r="E17" s="25"/>
      <c r="F17" s="117"/>
      <c r="G17" s="139"/>
      <c r="H17" s="140">
        <v>0</v>
      </c>
      <c r="I17" s="145">
        <v>1</v>
      </c>
      <c r="J17" s="146">
        <v>1</v>
      </c>
      <c r="K17" s="146">
        <v>0</v>
      </c>
      <c r="L17" s="51">
        <f t="shared" si="0"/>
        <v>0</v>
      </c>
      <c r="M17" s="152"/>
      <c r="N17" s="153"/>
      <c r="O17" s="146"/>
      <c r="P17" s="51" t="str">
        <f t="shared" si="1"/>
        <v> </v>
      </c>
      <c r="Q17" s="152">
        <v>255</v>
      </c>
      <c r="R17" s="146">
        <v>2</v>
      </c>
      <c r="S17" s="30">
        <f t="shared" si="2"/>
        <v>0.8</v>
      </c>
    </row>
    <row r="18" spans="1:19" ht="12.75" customHeight="1">
      <c r="A18" s="7">
        <v>4</v>
      </c>
      <c r="B18" s="8">
        <v>214</v>
      </c>
      <c r="C18" s="113" t="s">
        <v>55</v>
      </c>
      <c r="D18" s="115" t="s">
        <v>75</v>
      </c>
      <c r="E18" s="25"/>
      <c r="F18" s="117"/>
      <c r="G18" s="139"/>
      <c r="H18" s="140">
        <v>0</v>
      </c>
      <c r="I18" s="145">
        <v>1</v>
      </c>
      <c r="J18" s="146">
        <v>1</v>
      </c>
      <c r="K18" s="146">
        <v>0</v>
      </c>
      <c r="L18" s="51">
        <f t="shared" si="0"/>
        <v>0</v>
      </c>
      <c r="M18" s="152"/>
      <c r="N18" s="153"/>
      <c r="O18" s="146"/>
      <c r="P18" s="51" t="str">
        <f t="shared" si="1"/>
        <v> </v>
      </c>
      <c r="Q18" s="152">
        <v>121</v>
      </c>
      <c r="R18" s="146">
        <v>4</v>
      </c>
      <c r="S18" s="30">
        <f t="shared" si="2"/>
        <v>3.3</v>
      </c>
    </row>
    <row r="19" spans="1:19" ht="12.75" customHeight="1">
      <c r="A19" s="7">
        <v>4</v>
      </c>
      <c r="B19" s="8">
        <v>215</v>
      </c>
      <c r="C19" s="113" t="s">
        <v>55</v>
      </c>
      <c r="D19" s="115" t="s">
        <v>77</v>
      </c>
      <c r="E19" s="25"/>
      <c r="F19" s="117"/>
      <c r="G19" s="139"/>
      <c r="H19" s="140">
        <v>0</v>
      </c>
      <c r="I19" s="145">
        <v>1</v>
      </c>
      <c r="J19" s="146">
        <v>2</v>
      </c>
      <c r="K19" s="146">
        <v>0</v>
      </c>
      <c r="L19" s="51">
        <f>IF(J19=""," ",ROUND(K19/J19*100,1))</f>
        <v>0</v>
      </c>
      <c r="M19" s="152"/>
      <c r="N19" s="153"/>
      <c r="O19" s="146"/>
      <c r="P19" s="51" t="str">
        <f t="shared" si="1"/>
        <v> </v>
      </c>
      <c r="Q19" s="152">
        <v>356</v>
      </c>
      <c r="R19" s="146">
        <v>1</v>
      </c>
      <c r="S19" s="30">
        <f t="shared" si="2"/>
        <v>0.3</v>
      </c>
    </row>
    <row r="20" spans="1:19" ht="12.75" customHeight="1">
      <c r="A20" s="7">
        <v>4</v>
      </c>
      <c r="B20" s="8">
        <v>301</v>
      </c>
      <c r="C20" s="113" t="s">
        <v>55</v>
      </c>
      <c r="D20" s="115" t="s">
        <v>78</v>
      </c>
      <c r="E20" s="25"/>
      <c r="F20" s="117"/>
      <c r="G20" s="139"/>
      <c r="H20" s="140">
        <v>0</v>
      </c>
      <c r="I20" s="145"/>
      <c r="J20" s="146"/>
      <c r="K20" s="146"/>
      <c r="L20" s="51" t="str">
        <f t="shared" si="0"/>
        <v> </v>
      </c>
      <c r="M20" s="152">
        <v>1</v>
      </c>
      <c r="N20" s="153">
        <v>1</v>
      </c>
      <c r="O20" s="146">
        <v>0</v>
      </c>
      <c r="P20" s="51">
        <f t="shared" si="1"/>
        <v>0</v>
      </c>
      <c r="Q20" s="152">
        <v>23</v>
      </c>
      <c r="R20" s="146">
        <v>0</v>
      </c>
      <c r="S20" s="30">
        <f t="shared" si="2"/>
        <v>0</v>
      </c>
    </row>
    <row r="21" spans="1:19" ht="12.75" customHeight="1">
      <c r="A21" s="7">
        <v>4</v>
      </c>
      <c r="B21" s="8">
        <v>302</v>
      </c>
      <c r="C21" s="113" t="s">
        <v>55</v>
      </c>
      <c r="D21" s="115" t="s">
        <v>80</v>
      </c>
      <c r="E21" s="25"/>
      <c r="F21" s="117"/>
      <c r="G21" s="139"/>
      <c r="H21" s="140">
        <v>0</v>
      </c>
      <c r="I21" s="145"/>
      <c r="J21" s="146"/>
      <c r="K21" s="146"/>
      <c r="L21" s="51" t="str">
        <f t="shared" si="0"/>
        <v> </v>
      </c>
      <c r="M21" s="152">
        <v>1</v>
      </c>
      <c r="N21" s="153">
        <v>0</v>
      </c>
      <c r="O21" s="146">
        <v>0</v>
      </c>
      <c r="P21" s="51"/>
      <c r="Q21" s="152">
        <v>9</v>
      </c>
      <c r="R21" s="146">
        <v>0</v>
      </c>
      <c r="S21" s="30">
        <f t="shared" si="2"/>
        <v>0</v>
      </c>
    </row>
    <row r="22" spans="1:19" ht="12.75" customHeight="1">
      <c r="A22" s="7">
        <v>4</v>
      </c>
      <c r="B22" s="8">
        <v>321</v>
      </c>
      <c r="C22" s="113" t="s">
        <v>55</v>
      </c>
      <c r="D22" s="115" t="s">
        <v>82</v>
      </c>
      <c r="E22" s="25"/>
      <c r="F22" s="117"/>
      <c r="G22" s="139"/>
      <c r="H22" s="140">
        <v>0</v>
      </c>
      <c r="I22" s="145"/>
      <c r="J22" s="146"/>
      <c r="K22" s="146"/>
      <c r="L22" s="51" t="str">
        <f t="shared" si="0"/>
        <v> </v>
      </c>
      <c r="M22" s="152">
        <v>1</v>
      </c>
      <c r="N22" s="153">
        <v>1</v>
      </c>
      <c r="O22" s="146">
        <v>0</v>
      </c>
      <c r="P22" s="51">
        <f t="shared" si="1"/>
        <v>0</v>
      </c>
      <c r="Q22" s="152">
        <v>43</v>
      </c>
      <c r="R22" s="146">
        <v>0</v>
      </c>
      <c r="S22" s="30">
        <f t="shared" si="2"/>
        <v>0</v>
      </c>
    </row>
    <row r="23" spans="1:19" ht="12.75" customHeight="1">
      <c r="A23" s="7">
        <v>4</v>
      </c>
      <c r="B23" s="8">
        <v>322</v>
      </c>
      <c r="C23" s="113" t="s">
        <v>55</v>
      </c>
      <c r="D23" s="115" t="s">
        <v>83</v>
      </c>
      <c r="E23" s="25"/>
      <c r="F23" s="117"/>
      <c r="G23" s="139"/>
      <c r="H23" s="140">
        <v>0</v>
      </c>
      <c r="I23" s="145"/>
      <c r="J23" s="146"/>
      <c r="K23" s="146"/>
      <c r="L23" s="51" t="str">
        <f t="shared" si="0"/>
        <v> </v>
      </c>
      <c r="M23" s="152">
        <v>1</v>
      </c>
      <c r="N23" s="153">
        <v>1</v>
      </c>
      <c r="O23" s="146">
        <v>0</v>
      </c>
      <c r="P23" s="51">
        <f t="shared" si="1"/>
        <v>0</v>
      </c>
      <c r="Q23" s="152">
        <v>21</v>
      </c>
      <c r="R23" s="146">
        <v>0</v>
      </c>
      <c r="S23" s="30">
        <f t="shared" si="2"/>
        <v>0</v>
      </c>
    </row>
    <row r="24" spans="1:19" ht="12.75" customHeight="1">
      <c r="A24" s="7">
        <v>4</v>
      </c>
      <c r="B24" s="8">
        <v>323</v>
      </c>
      <c r="C24" s="113" t="s">
        <v>55</v>
      </c>
      <c r="D24" s="115" t="s">
        <v>85</v>
      </c>
      <c r="E24" s="25">
        <v>35963</v>
      </c>
      <c r="F24" s="117" t="s">
        <v>150</v>
      </c>
      <c r="G24" s="139">
        <v>2</v>
      </c>
      <c r="H24" s="140">
        <v>1</v>
      </c>
      <c r="I24" s="145"/>
      <c r="J24" s="146"/>
      <c r="K24" s="146"/>
      <c r="L24" s="51" t="str">
        <f t="shared" si="0"/>
        <v> </v>
      </c>
      <c r="M24" s="152">
        <v>1</v>
      </c>
      <c r="N24" s="153">
        <v>1</v>
      </c>
      <c r="O24" s="146">
        <v>0</v>
      </c>
      <c r="P24" s="51">
        <f t="shared" si="1"/>
        <v>0</v>
      </c>
      <c r="Q24" s="152">
        <v>41</v>
      </c>
      <c r="R24" s="146">
        <v>1</v>
      </c>
      <c r="S24" s="30">
        <f t="shared" si="2"/>
        <v>2.4</v>
      </c>
    </row>
    <row r="25" spans="1:19" ht="12.75" customHeight="1">
      <c r="A25" s="7">
        <v>4</v>
      </c>
      <c r="B25" s="8">
        <v>324</v>
      </c>
      <c r="C25" s="113" t="s">
        <v>55</v>
      </c>
      <c r="D25" s="115" t="s">
        <v>86</v>
      </c>
      <c r="E25" s="25"/>
      <c r="F25" s="117"/>
      <c r="G25" s="139"/>
      <c r="H25" s="140">
        <v>0</v>
      </c>
      <c r="I25" s="145"/>
      <c r="J25" s="146"/>
      <c r="K25" s="146"/>
      <c r="L25" s="51" t="str">
        <f t="shared" si="0"/>
        <v> </v>
      </c>
      <c r="M25" s="152">
        <v>1</v>
      </c>
      <c r="N25" s="153">
        <v>1</v>
      </c>
      <c r="O25" s="146">
        <v>0</v>
      </c>
      <c r="P25" s="51">
        <f t="shared" si="1"/>
        <v>0</v>
      </c>
      <c r="Q25" s="152">
        <v>22</v>
      </c>
      <c r="R25" s="146">
        <v>0</v>
      </c>
      <c r="S25" s="30">
        <f t="shared" si="2"/>
        <v>0</v>
      </c>
    </row>
    <row r="26" spans="1:19" ht="12.75" customHeight="1">
      <c r="A26" s="7">
        <v>4</v>
      </c>
      <c r="B26" s="8">
        <v>341</v>
      </c>
      <c r="C26" s="113" t="s">
        <v>55</v>
      </c>
      <c r="D26" s="115" t="s">
        <v>88</v>
      </c>
      <c r="E26" s="25"/>
      <c r="F26" s="117"/>
      <c r="G26" s="139"/>
      <c r="H26" s="140">
        <v>0</v>
      </c>
      <c r="I26" s="145"/>
      <c r="J26" s="146"/>
      <c r="K26" s="146"/>
      <c r="L26" s="51" t="str">
        <f t="shared" si="0"/>
        <v> </v>
      </c>
      <c r="M26" s="152">
        <v>1</v>
      </c>
      <c r="N26" s="153">
        <v>1</v>
      </c>
      <c r="O26" s="146">
        <v>0</v>
      </c>
      <c r="P26" s="51">
        <f t="shared" si="1"/>
        <v>0</v>
      </c>
      <c r="Q26" s="152">
        <v>98</v>
      </c>
      <c r="R26" s="146">
        <v>0</v>
      </c>
      <c r="S26" s="30">
        <f t="shared" si="2"/>
        <v>0</v>
      </c>
    </row>
    <row r="27" spans="1:19" ht="12.75" customHeight="1">
      <c r="A27" s="7">
        <v>4</v>
      </c>
      <c r="B27" s="8">
        <v>361</v>
      </c>
      <c r="C27" s="113" t="s">
        <v>55</v>
      </c>
      <c r="D27" s="115" t="s">
        <v>90</v>
      </c>
      <c r="E27" s="25"/>
      <c r="F27" s="117"/>
      <c r="G27" s="139"/>
      <c r="H27" s="140">
        <v>0</v>
      </c>
      <c r="I27" s="145"/>
      <c r="J27" s="146"/>
      <c r="K27" s="146"/>
      <c r="L27" s="51" t="str">
        <f t="shared" si="0"/>
        <v> </v>
      </c>
      <c r="M27" s="152">
        <v>1</v>
      </c>
      <c r="N27" s="153">
        <v>1</v>
      </c>
      <c r="O27" s="146">
        <v>0</v>
      </c>
      <c r="P27" s="51">
        <f t="shared" si="1"/>
        <v>0</v>
      </c>
      <c r="Q27" s="152">
        <v>71</v>
      </c>
      <c r="R27" s="146">
        <v>0</v>
      </c>
      <c r="S27" s="30">
        <f t="shared" si="2"/>
        <v>0</v>
      </c>
    </row>
    <row r="28" spans="1:19" ht="12.75" customHeight="1">
      <c r="A28" s="7">
        <v>4</v>
      </c>
      <c r="B28" s="8">
        <v>362</v>
      </c>
      <c r="C28" s="113" t="s">
        <v>55</v>
      </c>
      <c r="D28" s="115" t="s">
        <v>91</v>
      </c>
      <c r="E28" s="25"/>
      <c r="F28" s="117"/>
      <c r="G28" s="139"/>
      <c r="H28" s="140">
        <v>0</v>
      </c>
      <c r="I28" s="145"/>
      <c r="J28" s="146"/>
      <c r="K28" s="146"/>
      <c r="L28" s="51" t="str">
        <f t="shared" si="0"/>
        <v> </v>
      </c>
      <c r="M28" s="152">
        <v>1</v>
      </c>
      <c r="N28" s="153">
        <v>1</v>
      </c>
      <c r="O28" s="146">
        <v>0</v>
      </c>
      <c r="P28" s="51">
        <f t="shared" si="1"/>
        <v>0</v>
      </c>
      <c r="Q28" s="152">
        <v>22</v>
      </c>
      <c r="R28" s="146">
        <v>1</v>
      </c>
      <c r="S28" s="30">
        <f t="shared" si="2"/>
        <v>4.5</v>
      </c>
    </row>
    <row r="29" spans="1:19" ht="12.75" customHeight="1">
      <c r="A29" s="7">
        <v>4</v>
      </c>
      <c r="B29" s="8">
        <v>401</v>
      </c>
      <c r="C29" s="113" t="s">
        <v>55</v>
      </c>
      <c r="D29" s="115" t="s">
        <v>93</v>
      </c>
      <c r="E29" s="25"/>
      <c r="F29" s="117"/>
      <c r="G29" s="139"/>
      <c r="H29" s="140">
        <v>0</v>
      </c>
      <c r="I29" s="145"/>
      <c r="J29" s="146"/>
      <c r="K29" s="146"/>
      <c r="L29" s="51" t="str">
        <f t="shared" si="0"/>
        <v> </v>
      </c>
      <c r="M29" s="152">
        <v>1</v>
      </c>
      <c r="N29" s="153">
        <v>1</v>
      </c>
      <c r="O29" s="146">
        <v>0</v>
      </c>
      <c r="P29" s="51">
        <f t="shared" si="1"/>
        <v>0</v>
      </c>
      <c r="Q29" s="152">
        <v>12</v>
      </c>
      <c r="R29" s="146">
        <v>0</v>
      </c>
      <c r="S29" s="30">
        <f t="shared" si="2"/>
        <v>0</v>
      </c>
    </row>
    <row r="30" spans="1:19" ht="12.75" customHeight="1">
      <c r="A30" s="7">
        <v>4</v>
      </c>
      <c r="B30" s="8">
        <v>404</v>
      </c>
      <c r="C30" s="113" t="s">
        <v>55</v>
      </c>
      <c r="D30" s="115" t="s">
        <v>95</v>
      </c>
      <c r="E30" s="25"/>
      <c r="F30" s="117"/>
      <c r="G30" s="139"/>
      <c r="H30" s="140">
        <v>0</v>
      </c>
      <c r="I30" s="145"/>
      <c r="J30" s="146"/>
      <c r="K30" s="146"/>
      <c r="L30" s="51" t="str">
        <f t="shared" si="0"/>
        <v> </v>
      </c>
      <c r="M30" s="152">
        <v>1</v>
      </c>
      <c r="N30" s="153">
        <v>1</v>
      </c>
      <c r="O30" s="146">
        <v>0</v>
      </c>
      <c r="P30" s="51">
        <f t="shared" si="1"/>
        <v>0</v>
      </c>
      <c r="Q30" s="152">
        <v>35</v>
      </c>
      <c r="R30" s="146">
        <v>1</v>
      </c>
      <c r="S30" s="30">
        <f t="shared" si="2"/>
        <v>2.9</v>
      </c>
    </row>
    <row r="31" spans="1:19" ht="12.75" customHeight="1">
      <c r="A31" s="7">
        <v>4</v>
      </c>
      <c r="B31" s="8">
        <v>406</v>
      </c>
      <c r="C31" s="113" t="s">
        <v>55</v>
      </c>
      <c r="D31" s="115" t="s">
        <v>97</v>
      </c>
      <c r="E31" s="25"/>
      <c r="F31" s="117"/>
      <c r="G31" s="139"/>
      <c r="H31" s="140">
        <v>0</v>
      </c>
      <c r="I31" s="145"/>
      <c r="J31" s="146"/>
      <c r="K31" s="146"/>
      <c r="L31" s="51" t="str">
        <f t="shared" si="0"/>
        <v> </v>
      </c>
      <c r="M31" s="152">
        <v>1</v>
      </c>
      <c r="N31" s="153">
        <v>1</v>
      </c>
      <c r="O31" s="146">
        <v>0</v>
      </c>
      <c r="P31" s="51">
        <f t="shared" si="1"/>
        <v>0</v>
      </c>
      <c r="Q31" s="152">
        <v>25</v>
      </c>
      <c r="R31" s="146">
        <v>0</v>
      </c>
      <c r="S31" s="30">
        <f t="shared" si="2"/>
        <v>0</v>
      </c>
    </row>
    <row r="32" spans="1:19" ht="12.75" customHeight="1">
      <c r="A32" s="7">
        <v>4</v>
      </c>
      <c r="B32" s="8">
        <v>421</v>
      </c>
      <c r="C32" s="113" t="s">
        <v>55</v>
      </c>
      <c r="D32" s="115" t="s">
        <v>99</v>
      </c>
      <c r="E32" s="25"/>
      <c r="F32" s="117"/>
      <c r="G32" s="139"/>
      <c r="H32" s="140">
        <v>0</v>
      </c>
      <c r="I32" s="147"/>
      <c r="J32" s="146"/>
      <c r="K32" s="146"/>
      <c r="L32" s="51" t="str">
        <f t="shared" si="0"/>
        <v> </v>
      </c>
      <c r="M32" s="152">
        <v>1</v>
      </c>
      <c r="N32" s="153">
        <v>0</v>
      </c>
      <c r="O32" s="146">
        <v>0</v>
      </c>
      <c r="P32" s="51"/>
      <c r="Q32" s="152">
        <v>59</v>
      </c>
      <c r="R32" s="146">
        <v>0</v>
      </c>
      <c r="S32" s="30">
        <f t="shared" si="2"/>
        <v>0</v>
      </c>
    </row>
    <row r="33" spans="1:19" ht="12.75" customHeight="1">
      <c r="A33" s="7">
        <v>4</v>
      </c>
      <c r="B33" s="8">
        <v>422</v>
      </c>
      <c r="C33" s="113" t="s">
        <v>55</v>
      </c>
      <c r="D33" s="115" t="s">
        <v>101</v>
      </c>
      <c r="E33" s="5"/>
      <c r="F33" s="118"/>
      <c r="G33" s="139"/>
      <c r="H33" s="140">
        <v>0</v>
      </c>
      <c r="I33" s="147"/>
      <c r="J33" s="146"/>
      <c r="K33" s="146"/>
      <c r="L33" s="51" t="str">
        <f t="shared" si="0"/>
        <v> </v>
      </c>
      <c r="M33" s="152">
        <v>1</v>
      </c>
      <c r="N33" s="153">
        <v>0</v>
      </c>
      <c r="O33" s="146">
        <v>0</v>
      </c>
      <c r="P33" s="51"/>
      <c r="Q33" s="152">
        <v>22</v>
      </c>
      <c r="R33" s="146">
        <v>0</v>
      </c>
      <c r="S33" s="30">
        <f t="shared" si="2"/>
        <v>0</v>
      </c>
    </row>
    <row r="34" spans="1:19" ht="12.75" customHeight="1">
      <c r="A34" s="7">
        <v>4</v>
      </c>
      <c r="B34" s="8">
        <v>423</v>
      </c>
      <c r="C34" s="113" t="s">
        <v>55</v>
      </c>
      <c r="D34" s="115" t="s">
        <v>102</v>
      </c>
      <c r="E34" s="5"/>
      <c r="F34" s="118"/>
      <c r="G34" s="139"/>
      <c r="H34" s="140">
        <v>0</v>
      </c>
      <c r="I34" s="147"/>
      <c r="J34" s="146"/>
      <c r="K34" s="146"/>
      <c r="L34" s="51" t="str">
        <f t="shared" si="0"/>
        <v> </v>
      </c>
      <c r="M34" s="152">
        <v>1</v>
      </c>
      <c r="N34" s="153">
        <v>1</v>
      </c>
      <c r="O34" s="146">
        <v>0</v>
      </c>
      <c r="P34" s="51">
        <f t="shared" si="1"/>
        <v>0</v>
      </c>
      <c r="Q34" s="152">
        <v>44</v>
      </c>
      <c r="R34" s="146">
        <v>2</v>
      </c>
      <c r="S34" s="30">
        <f t="shared" si="2"/>
        <v>4.5</v>
      </c>
    </row>
    <row r="35" spans="1:19" ht="12.75" customHeight="1">
      <c r="A35" s="7">
        <v>4</v>
      </c>
      <c r="B35" s="8">
        <v>424</v>
      </c>
      <c r="C35" s="113" t="s">
        <v>55</v>
      </c>
      <c r="D35" s="115" t="s">
        <v>103</v>
      </c>
      <c r="E35" s="5"/>
      <c r="F35" s="118"/>
      <c r="G35" s="139"/>
      <c r="H35" s="140">
        <v>0</v>
      </c>
      <c r="I35" s="147"/>
      <c r="J35" s="146"/>
      <c r="K35" s="146"/>
      <c r="L35" s="51" t="str">
        <f t="shared" si="0"/>
        <v> </v>
      </c>
      <c r="M35" s="152">
        <v>1</v>
      </c>
      <c r="N35" s="153">
        <v>1</v>
      </c>
      <c r="O35" s="146">
        <v>0</v>
      </c>
      <c r="P35" s="51">
        <f t="shared" si="1"/>
        <v>0</v>
      </c>
      <c r="Q35" s="152">
        <v>13</v>
      </c>
      <c r="R35" s="146">
        <v>0</v>
      </c>
      <c r="S35" s="30">
        <f t="shared" si="2"/>
        <v>0</v>
      </c>
    </row>
    <row r="36" spans="1:19" ht="12.75" customHeight="1">
      <c r="A36" s="7">
        <v>4</v>
      </c>
      <c r="B36" s="8">
        <v>444</v>
      </c>
      <c r="C36" s="113" t="s">
        <v>55</v>
      </c>
      <c r="D36" s="115" t="s">
        <v>104</v>
      </c>
      <c r="E36" s="5"/>
      <c r="F36" s="118"/>
      <c r="G36" s="139"/>
      <c r="H36" s="140">
        <v>0</v>
      </c>
      <c r="I36" s="147"/>
      <c r="J36" s="146"/>
      <c r="K36" s="146"/>
      <c r="L36" s="51" t="str">
        <f t="shared" si="0"/>
        <v> </v>
      </c>
      <c r="M36" s="152">
        <v>1</v>
      </c>
      <c r="N36" s="153">
        <v>1</v>
      </c>
      <c r="O36" s="146">
        <v>1</v>
      </c>
      <c r="P36" s="51">
        <f t="shared" si="1"/>
        <v>100</v>
      </c>
      <c r="Q36" s="152">
        <v>25</v>
      </c>
      <c r="R36" s="146">
        <v>0</v>
      </c>
      <c r="S36" s="30">
        <f t="shared" si="2"/>
        <v>0</v>
      </c>
    </row>
    <row r="37" spans="1:19" ht="12.75" customHeight="1">
      <c r="A37" s="7">
        <v>4</v>
      </c>
      <c r="B37" s="8">
        <v>445</v>
      </c>
      <c r="C37" s="113" t="s">
        <v>55</v>
      </c>
      <c r="D37" s="115" t="s">
        <v>105</v>
      </c>
      <c r="E37" s="5"/>
      <c r="F37" s="118"/>
      <c r="G37" s="139"/>
      <c r="H37" s="140">
        <v>0</v>
      </c>
      <c r="I37" s="147"/>
      <c r="J37" s="146"/>
      <c r="K37" s="146"/>
      <c r="L37" s="51" t="str">
        <f t="shared" si="0"/>
        <v> </v>
      </c>
      <c r="M37" s="152">
        <v>1</v>
      </c>
      <c r="N37" s="153">
        <v>1</v>
      </c>
      <c r="O37" s="146">
        <v>0</v>
      </c>
      <c r="P37" s="51">
        <f t="shared" si="1"/>
        <v>0</v>
      </c>
      <c r="Q37" s="152">
        <v>79</v>
      </c>
      <c r="R37" s="146">
        <v>0</v>
      </c>
      <c r="S37" s="30">
        <f t="shared" si="2"/>
        <v>0</v>
      </c>
    </row>
    <row r="38" spans="1:19" ht="12.75" customHeight="1">
      <c r="A38" s="7">
        <v>4</v>
      </c>
      <c r="B38" s="8">
        <v>501</v>
      </c>
      <c r="C38" s="113" t="s">
        <v>55</v>
      </c>
      <c r="D38" s="115" t="s">
        <v>106</v>
      </c>
      <c r="E38" s="5"/>
      <c r="F38" s="118"/>
      <c r="G38" s="139"/>
      <c r="H38" s="140">
        <v>0</v>
      </c>
      <c r="I38" s="147"/>
      <c r="J38" s="146"/>
      <c r="K38" s="146"/>
      <c r="L38" s="51" t="str">
        <f t="shared" si="0"/>
        <v> </v>
      </c>
      <c r="M38" s="152">
        <v>1</v>
      </c>
      <c r="N38" s="153">
        <v>1</v>
      </c>
      <c r="O38" s="146">
        <v>0</v>
      </c>
      <c r="P38" s="51">
        <f t="shared" si="1"/>
        <v>0</v>
      </c>
      <c r="Q38" s="152">
        <v>58</v>
      </c>
      <c r="R38" s="146">
        <v>4</v>
      </c>
      <c r="S38" s="30">
        <f t="shared" si="2"/>
        <v>6.9</v>
      </c>
    </row>
    <row r="39" spans="1:19" ht="12.75" customHeight="1">
      <c r="A39" s="7">
        <v>4</v>
      </c>
      <c r="B39" s="8">
        <v>505</v>
      </c>
      <c r="C39" s="113" t="s">
        <v>55</v>
      </c>
      <c r="D39" s="115" t="s">
        <v>108</v>
      </c>
      <c r="E39" s="5"/>
      <c r="F39" s="118"/>
      <c r="G39" s="139"/>
      <c r="H39" s="140">
        <v>0</v>
      </c>
      <c r="I39" s="147"/>
      <c r="J39" s="146"/>
      <c r="K39" s="146"/>
      <c r="L39" s="51" t="str">
        <f t="shared" si="0"/>
        <v> </v>
      </c>
      <c r="M39" s="152">
        <v>1</v>
      </c>
      <c r="N39" s="153">
        <v>1</v>
      </c>
      <c r="O39" s="146">
        <v>0</v>
      </c>
      <c r="P39" s="51">
        <f t="shared" si="1"/>
        <v>0</v>
      </c>
      <c r="Q39" s="152">
        <v>64</v>
      </c>
      <c r="R39" s="146">
        <v>0</v>
      </c>
      <c r="S39" s="30">
        <f t="shared" si="2"/>
        <v>0</v>
      </c>
    </row>
    <row r="40" spans="1:19" ht="12.75" customHeight="1">
      <c r="A40" s="7">
        <v>4</v>
      </c>
      <c r="B40" s="8">
        <v>581</v>
      </c>
      <c r="C40" s="113" t="s">
        <v>55</v>
      </c>
      <c r="D40" s="115" t="s">
        <v>109</v>
      </c>
      <c r="E40" s="5"/>
      <c r="F40" s="118"/>
      <c r="G40" s="139"/>
      <c r="H40" s="140">
        <v>0</v>
      </c>
      <c r="I40" s="147"/>
      <c r="J40" s="146"/>
      <c r="K40" s="146"/>
      <c r="L40" s="51" t="str">
        <f t="shared" si="0"/>
        <v> </v>
      </c>
      <c r="M40" s="152">
        <v>1</v>
      </c>
      <c r="N40" s="153">
        <v>0</v>
      </c>
      <c r="O40" s="146">
        <v>0</v>
      </c>
      <c r="P40" s="51"/>
      <c r="Q40" s="152">
        <v>43</v>
      </c>
      <c r="R40" s="146">
        <v>0</v>
      </c>
      <c r="S40" s="30">
        <f t="shared" si="2"/>
        <v>0</v>
      </c>
    </row>
    <row r="41" spans="1:19" ht="12.75" customHeight="1">
      <c r="A41" s="7">
        <v>4</v>
      </c>
      <c r="B41" s="8">
        <v>603</v>
      </c>
      <c r="C41" s="113" t="s">
        <v>55</v>
      </c>
      <c r="D41" s="115" t="s">
        <v>111</v>
      </c>
      <c r="E41" s="5"/>
      <c r="F41" s="118"/>
      <c r="G41" s="139"/>
      <c r="H41" s="140">
        <v>0</v>
      </c>
      <c r="I41" s="147"/>
      <c r="J41" s="146"/>
      <c r="K41" s="146"/>
      <c r="L41" s="51" t="str">
        <f t="shared" si="0"/>
        <v> </v>
      </c>
      <c r="M41" s="152">
        <v>1</v>
      </c>
      <c r="N41" s="153">
        <v>1</v>
      </c>
      <c r="O41" s="146">
        <v>0</v>
      </c>
      <c r="P41" s="51">
        <f t="shared" si="1"/>
        <v>0</v>
      </c>
      <c r="Q41" s="152">
        <v>40</v>
      </c>
      <c r="R41" s="146">
        <v>0</v>
      </c>
      <c r="S41" s="30">
        <f t="shared" si="2"/>
        <v>0</v>
      </c>
    </row>
    <row r="42" spans="1:19" ht="12.75" customHeight="1" thickBot="1">
      <c r="A42" s="7">
        <v>4</v>
      </c>
      <c r="B42" s="8">
        <v>606</v>
      </c>
      <c r="C42" s="113" t="s">
        <v>55</v>
      </c>
      <c r="D42" s="115" t="s">
        <v>112</v>
      </c>
      <c r="E42" s="6"/>
      <c r="F42" s="119"/>
      <c r="G42" s="141"/>
      <c r="H42" s="142">
        <v>0</v>
      </c>
      <c r="I42" s="148"/>
      <c r="J42" s="149"/>
      <c r="K42" s="149"/>
      <c r="L42" s="51" t="str">
        <f t="shared" si="0"/>
        <v> </v>
      </c>
      <c r="M42" s="154">
        <v>1</v>
      </c>
      <c r="N42" s="155">
        <v>1</v>
      </c>
      <c r="O42" s="149">
        <v>0</v>
      </c>
      <c r="P42" s="51">
        <f t="shared" si="1"/>
        <v>0</v>
      </c>
      <c r="Q42" s="154">
        <v>74</v>
      </c>
      <c r="R42" s="149">
        <v>0</v>
      </c>
      <c r="S42" s="30">
        <f t="shared" si="2"/>
        <v>0</v>
      </c>
    </row>
    <row r="43" spans="1:19" ht="14.25" customHeight="1" thickBot="1">
      <c r="A43" s="15"/>
      <c r="B43" s="16">
        <v>1000</v>
      </c>
      <c r="C43" s="183" t="s">
        <v>9</v>
      </c>
      <c r="D43" s="183"/>
      <c r="E43" s="9"/>
      <c r="F43" s="58">
        <f>COUNTA(F7:F42)</f>
        <v>2</v>
      </c>
      <c r="G43" s="143"/>
      <c r="H43" s="144">
        <f>SUM(H7:H42)</f>
        <v>2</v>
      </c>
      <c r="I43" s="150">
        <f>COUNTA(I7:I42)</f>
        <v>13</v>
      </c>
      <c r="J43" s="151">
        <f>SUM(J7:J42)</f>
        <v>16</v>
      </c>
      <c r="K43" s="151">
        <f>SUM(K7:K42)</f>
        <v>2</v>
      </c>
      <c r="L43" s="52">
        <f>IF(J43=""," ",ROUND(K43/J43*100,1))</f>
        <v>12.5</v>
      </c>
      <c r="M43" s="156">
        <f>COUNTA(M7:M42)</f>
        <v>23</v>
      </c>
      <c r="N43" s="151">
        <f>SUM(N7:N42)</f>
        <v>19</v>
      </c>
      <c r="O43" s="151">
        <f>SUM(O7:O42)</f>
        <v>1</v>
      </c>
      <c r="P43" s="52">
        <f>IF(N43=""," ",ROUND(O43/N43*100,1))</f>
        <v>5.3</v>
      </c>
      <c r="Q43" s="157">
        <f>SUM(Q7:Q42)</f>
        <v>4735</v>
      </c>
      <c r="R43" s="151">
        <f>SUM(R7:R42)</f>
        <v>144</v>
      </c>
      <c r="S43" s="33">
        <f>IF(Q43=""," ",ROUND(R43/Q43*100,1))</f>
        <v>3</v>
      </c>
    </row>
  </sheetData>
  <sheetProtection/>
  <mergeCells count="22">
    <mergeCell ref="A4:A6"/>
    <mergeCell ref="B4:B6"/>
    <mergeCell ref="C4:C6"/>
    <mergeCell ref="D4:D6"/>
    <mergeCell ref="E4:G4"/>
    <mergeCell ref="G5:G6"/>
    <mergeCell ref="I5:I6"/>
    <mergeCell ref="J5:J6"/>
    <mergeCell ref="I4:S4"/>
    <mergeCell ref="K5:K6"/>
    <mergeCell ref="L5:L6"/>
    <mergeCell ref="R5:R6"/>
    <mergeCell ref="S5:S6"/>
    <mergeCell ref="Q5:Q6"/>
    <mergeCell ref="M5:M6"/>
    <mergeCell ref="O5:O6"/>
    <mergeCell ref="P5:P6"/>
    <mergeCell ref="N5:N6"/>
    <mergeCell ref="C43:D43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&amp;R（宮城県）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7.625" style="2" customWidth="1"/>
    <col min="7" max="8" width="5.625" style="2" customWidth="1"/>
    <col min="9" max="9" width="6.125" style="2" customWidth="1"/>
    <col min="10" max="11" width="5.625" style="2" customWidth="1"/>
    <col min="12" max="13" width="5.375" style="2" customWidth="1"/>
    <col min="14" max="14" width="6.375" style="2" customWidth="1"/>
    <col min="15" max="15" width="6.125" style="2" customWidth="1"/>
    <col min="16" max="16" width="5.875" style="2" customWidth="1"/>
    <col min="17" max="20" width="5.625" style="2" customWidth="1"/>
    <col min="21" max="21" width="5.375" style="2" customWidth="1"/>
    <col min="22" max="22" width="5.875" style="2" customWidth="1"/>
    <col min="23" max="27" width="5.6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24" t="s">
        <v>22</v>
      </c>
      <c r="B2" s="3"/>
    </row>
    <row r="3" spans="1:2" ht="15" thickBot="1">
      <c r="A3" s="24"/>
      <c r="B3" s="56" t="s">
        <v>28</v>
      </c>
    </row>
    <row r="4" spans="1:27" s="54" customFormat="1" ht="19.5" customHeight="1" thickBot="1">
      <c r="A4" s="53"/>
      <c r="B4" s="105">
        <v>1</v>
      </c>
      <c r="C4" s="277">
        <v>39539</v>
      </c>
      <c r="D4" s="275"/>
      <c r="E4" s="104">
        <v>2</v>
      </c>
      <c r="F4" s="274">
        <v>39569</v>
      </c>
      <c r="G4" s="275"/>
      <c r="H4" s="276"/>
      <c r="I4" s="103">
        <v>3</v>
      </c>
      <c r="J4" s="277" t="s">
        <v>27</v>
      </c>
      <c r="K4" s="275"/>
      <c r="L4" s="275"/>
      <c r="M4" s="276"/>
      <c r="AA4" s="55"/>
    </row>
    <row r="5" spans="1:27" ht="9.75" customHeight="1" thickBot="1">
      <c r="A5"/>
      <c r="B5" s="43"/>
      <c r="C5" s="43"/>
      <c r="D5" s="43"/>
      <c r="E5" s="43"/>
      <c r="F5" s="43"/>
      <c r="G5" s="43"/>
      <c r="H5" s="43"/>
      <c r="I5" s="44"/>
      <c r="J5" s="45"/>
      <c r="K5" s="45"/>
      <c r="L5" s="43"/>
      <c r="M5" s="43"/>
      <c r="N5" s="43"/>
      <c r="O5" s="43"/>
      <c r="P5" s="43"/>
      <c r="Q5" s="43"/>
      <c r="R5" s="43"/>
      <c r="S5" s="44"/>
      <c r="T5" s="45"/>
      <c r="U5" s="45"/>
      <c r="V5" s="43"/>
      <c r="W5" s="43"/>
      <c r="X5" s="45"/>
      <c r="Y5" s="45"/>
      <c r="Z5" s="45"/>
      <c r="AA5"/>
    </row>
    <row r="6" spans="1:27" ht="13.5" customHeight="1" thickBot="1">
      <c r="A6"/>
      <c r="B6" s="43"/>
      <c r="C6" s="43"/>
      <c r="D6" s="43"/>
      <c r="E6" s="278" t="s">
        <v>176</v>
      </c>
      <c r="F6" s="279"/>
      <c r="G6" s="47">
        <v>1</v>
      </c>
      <c r="H6" s="46"/>
      <c r="I6" s="46"/>
      <c r="J6" s="46"/>
      <c r="K6" s="46"/>
      <c r="L6" s="278" t="s">
        <v>25</v>
      </c>
      <c r="M6" s="284"/>
      <c r="N6" s="279"/>
      <c r="O6" s="181">
        <v>1</v>
      </c>
      <c r="P6" s="43"/>
      <c r="Q6" s="278" t="s">
        <v>25</v>
      </c>
      <c r="R6" s="284"/>
      <c r="S6" s="279"/>
      <c r="T6" s="181">
        <v>1</v>
      </c>
      <c r="U6" s="45"/>
      <c r="V6" s="278" t="s">
        <v>25</v>
      </c>
      <c r="W6" s="284"/>
      <c r="X6" s="279"/>
      <c r="Y6" s="181">
        <v>1</v>
      </c>
      <c r="Z6" s="45"/>
      <c r="AA6"/>
    </row>
    <row r="7" spans="1:27" ht="27" customHeight="1">
      <c r="A7" s="185" t="s">
        <v>37</v>
      </c>
      <c r="B7" s="192" t="s">
        <v>205</v>
      </c>
      <c r="C7" s="297" t="s">
        <v>38</v>
      </c>
      <c r="D7" s="190" t="s">
        <v>23</v>
      </c>
      <c r="E7" s="303" t="s">
        <v>177</v>
      </c>
      <c r="F7" s="304"/>
      <c r="G7" s="304"/>
      <c r="H7" s="304"/>
      <c r="I7" s="304"/>
      <c r="J7" s="304"/>
      <c r="K7" s="305"/>
      <c r="L7" s="303" t="s">
        <v>5</v>
      </c>
      <c r="M7" s="304"/>
      <c r="N7" s="304"/>
      <c r="O7" s="304"/>
      <c r="P7" s="305"/>
      <c r="Q7" s="303" t="s">
        <v>3</v>
      </c>
      <c r="R7" s="304"/>
      <c r="S7" s="304"/>
      <c r="T7" s="304"/>
      <c r="U7" s="305"/>
      <c r="V7" s="292" t="s">
        <v>47</v>
      </c>
      <c r="W7" s="293"/>
      <c r="X7" s="293"/>
      <c r="Y7" s="293"/>
      <c r="Z7" s="293"/>
      <c r="AA7" s="294"/>
    </row>
    <row r="8" spans="1:27" ht="18" customHeight="1">
      <c r="A8" s="186"/>
      <c r="B8" s="193"/>
      <c r="C8" s="298"/>
      <c r="D8" s="191"/>
      <c r="E8" s="299" t="s">
        <v>179</v>
      </c>
      <c r="F8" s="280" t="s">
        <v>175</v>
      </c>
      <c r="G8" s="295" t="s">
        <v>2</v>
      </c>
      <c r="H8" s="122"/>
      <c r="I8" s="290" t="s">
        <v>1</v>
      </c>
      <c r="J8" s="122"/>
      <c r="K8" s="272" t="s">
        <v>203</v>
      </c>
      <c r="L8" s="295" t="s">
        <v>2</v>
      </c>
      <c r="M8" s="122"/>
      <c r="N8" s="290" t="s">
        <v>1</v>
      </c>
      <c r="O8" s="122"/>
      <c r="P8" s="272" t="s">
        <v>203</v>
      </c>
      <c r="Q8" s="295" t="s">
        <v>2</v>
      </c>
      <c r="R8" s="122"/>
      <c r="S8" s="290" t="s">
        <v>1</v>
      </c>
      <c r="T8" s="122"/>
      <c r="U8" s="272" t="s">
        <v>203</v>
      </c>
      <c r="V8" s="282" t="s">
        <v>16</v>
      </c>
      <c r="W8" s="122"/>
      <c r="X8" s="285" t="s">
        <v>203</v>
      </c>
      <c r="Y8" s="287" t="s">
        <v>17</v>
      </c>
      <c r="Z8" s="288"/>
      <c r="AA8" s="289"/>
    </row>
    <row r="9" spans="1:27" ht="60" customHeight="1">
      <c r="A9" s="186"/>
      <c r="B9" s="194"/>
      <c r="C9" s="298"/>
      <c r="D9" s="191"/>
      <c r="E9" s="300"/>
      <c r="F9" s="281"/>
      <c r="G9" s="296"/>
      <c r="H9" s="116" t="s">
        <v>183</v>
      </c>
      <c r="I9" s="291"/>
      <c r="J9" s="125" t="s">
        <v>182</v>
      </c>
      <c r="K9" s="273"/>
      <c r="L9" s="296"/>
      <c r="M9" s="116" t="s">
        <v>183</v>
      </c>
      <c r="N9" s="291"/>
      <c r="O9" s="126" t="s">
        <v>182</v>
      </c>
      <c r="P9" s="273"/>
      <c r="Q9" s="296"/>
      <c r="R9" s="116" t="s">
        <v>183</v>
      </c>
      <c r="S9" s="291"/>
      <c r="T9" s="125" t="s">
        <v>182</v>
      </c>
      <c r="U9" s="273"/>
      <c r="V9" s="283"/>
      <c r="W9" s="125" t="s">
        <v>184</v>
      </c>
      <c r="X9" s="286"/>
      <c r="Y9" s="158" t="s">
        <v>204</v>
      </c>
      <c r="Z9" s="116" t="s">
        <v>184</v>
      </c>
      <c r="AA9" s="123" t="s">
        <v>203</v>
      </c>
    </row>
    <row r="10" spans="1:27" ht="12.75" customHeight="1">
      <c r="A10" s="7">
        <v>4</v>
      </c>
      <c r="B10" s="8">
        <v>100</v>
      </c>
      <c r="C10" s="113" t="s">
        <v>55</v>
      </c>
      <c r="D10" s="114" t="s">
        <v>56</v>
      </c>
      <c r="E10" s="49">
        <v>35</v>
      </c>
      <c r="F10" s="117" t="s">
        <v>156</v>
      </c>
      <c r="G10" s="153">
        <v>117</v>
      </c>
      <c r="H10" s="153">
        <v>112</v>
      </c>
      <c r="I10" s="153">
        <v>1815</v>
      </c>
      <c r="J10" s="153">
        <v>535</v>
      </c>
      <c r="K10" s="30">
        <f>IF(G10=""," ",ROUND(J10/I10*100,1))</f>
        <v>29.5</v>
      </c>
      <c r="L10" s="162">
        <v>57</v>
      </c>
      <c r="M10" s="153">
        <v>57</v>
      </c>
      <c r="N10" s="153">
        <v>1241</v>
      </c>
      <c r="O10" s="153">
        <v>327</v>
      </c>
      <c r="P10" s="30">
        <f>IF(L10=""," ",ROUND(O10/N10*100,1))</f>
        <v>26.3</v>
      </c>
      <c r="Q10" s="162">
        <v>6</v>
      </c>
      <c r="R10" s="153">
        <v>3</v>
      </c>
      <c r="S10" s="153">
        <v>59</v>
      </c>
      <c r="T10" s="153">
        <v>6</v>
      </c>
      <c r="U10" s="30">
        <f>IF(Q10=""," ",ROUND(T10/S10*100,1))</f>
        <v>10.2</v>
      </c>
      <c r="V10" s="147">
        <v>1006</v>
      </c>
      <c r="W10" s="153">
        <v>80</v>
      </c>
      <c r="X10" s="40">
        <f>IF(V10=""," ",ROUND(W10/V10*100,1))</f>
        <v>8</v>
      </c>
      <c r="Y10" s="153">
        <v>581</v>
      </c>
      <c r="Z10" s="153">
        <v>57</v>
      </c>
      <c r="AA10" s="35">
        <f>IF(Y10=""," ",ROUND(Z10/Y10*100,1))</f>
        <v>9.8</v>
      </c>
    </row>
    <row r="11" spans="1:27" ht="12.75" customHeight="1">
      <c r="A11" s="7">
        <v>4</v>
      </c>
      <c r="B11" s="8">
        <v>202</v>
      </c>
      <c r="C11" s="113" t="s">
        <v>55</v>
      </c>
      <c r="D11" s="114" t="s">
        <v>58</v>
      </c>
      <c r="E11" s="49">
        <v>35</v>
      </c>
      <c r="F11" s="117" t="s">
        <v>116</v>
      </c>
      <c r="G11" s="153">
        <v>64</v>
      </c>
      <c r="H11" s="153">
        <v>55</v>
      </c>
      <c r="I11" s="153">
        <v>852</v>
      </c>
      <c r="J11" s="153">
        <v>200</v>
      </c>
      <c r="K11" s="30">
        <f>IF(G11=""," ",ROUND(J11/I11*100,1))</f>
        <v>23.5</v>
      </c>
      <c r="L11" s="162">
        <v>33</v>
      </c>
      <c r="M11" s="153">
        <v>28</v>
      </c>
      <c r="N11" s="153">
        <v>482</v>
      </c>
      <c r="O11" s="153">
        <v>123</v>
      </c>
      <c r="P11" s="30">
        <f>IF(L11=""," ",ROUND(O11/N11*100,1))</f>
        <v>25.5</v>
      </c>
      <c r="Q11" s="162">
        <v>6</v>
      </c>
      <c r="R11" s="153">
        <v>3</v>
      </c>
      <c r="S11" s="153">
        <v>68</v>
      </c>
      <c r="T11" s="153">
        <v>4</v>
      </c>
      <c r="U11" s="30">
        <f>IF(Q11=""," ",ROUND(T11/S11*100,1))</f>
        <v>5.9</v>
      </c>
      <c r="V11" s="147">
        <v>186</v>
      </c>
      <c r="W11" s="153">
        <v>16</v>
      </c>
      <c r="X11" s="40">
        <f>IF(V11=""," ",ROUND(W11/V11*100,1))</f>
        <v>8.6</v>
      </c>
      <c r="Y11" s="153">
        <v>162</v>
      </c>
      <c r="Z11" s="153">
        <v>10</v>
      </c>
      <c r="AA11" s="35">
        <f>IF(Y11=""," ",ROUND(Z11/Y11*100,1))</f>
        <v>6.2</v>
      </c>
    </row>
    <row r="12" spans="1:27" ht="12.75" customHeight="1">
      <c r="A12" s="7">
        <v>4</v>
      </c>
      <c r="B12" s="8">
        <v>203</v>
      </c>
      <c r="C12" s="113" t="s">
        <v>55</v>
      </c>
      <c r="D12" s="115" t="s">
        <v>60</v>
      </c>
      <c r="E12" s="49">
        <v>40</v>
      </c>
      <c r="F12" s="117" t="s">
        <v>116</v>
      </c>
      <c r="G12" s="153">
        <v>28</v>
      </c>
      <c r="H12" s="153">
        <v>24</v>
      </c>
      <c r="I12" s="153">
        <v>284</v>
      </c>
      <c r="J12" s="153">
        <v>83</v>
      </c>
      <c r="K12" s="30">
        <f>IF(G12=""," ",ROUND(J12/I12*100,1))</f>
        <v>29.2</v>
      </c>
      <c r="L12" s="162">
        <v>22</v>
      </c>
      <c r="M12" s="153">
        <v>19</v>
      </c>
      <c r="N12" s="153">
        <v>229</v>
      </c>
      <c r="O12" s="153">
        <v>61</v>
      </c>
      <c r="P12" s="30">
        <f>IF(L12=""," ",ROUND(O12/N12*100,1))</f>
        <v>26.6</v>
      </c>
      <c r="Q12" s="162">
        <v>6</v>
      </c>
      <c r="R12" s="153">
        <v>3</v>
      </c>
      <c r="S12" s="153">
        <v>35</v>
      </c>
      <c r="T12" s="153">
        <v>5</v>
      </c>
      <c r="U12" s="30">
        <f>IF(Q12=""," ",ROUND(T12/S12*100,1))</f>
        <v>14.3</v>
      </c>
      <c r="V12" s="147">
        <v>77</v>
      </c>
      <c r="W12" s="153">
        <v>11</v>
      </c>
      <c r="X12" s="40">
        <f>IF(V12=""," ",ROUND(W12/V12*100,1))</f>
        <v>14.3</v>
      </c>
      <c r="Y12" s="153">
        <v>51</v>
      </c>
      <c r="Z12" s="153">
        <v>5</v>
      </c>
      <c r="AA12" s="35">
        <f>IF(Y12=""," ",ROUND(Z12/Y12*100,1))</f>
        <v>9.8</v>
      </c>
    </row>
    <row r="13" spans="1:27" ht="12.75" customHeight="1">
      <c r="A13" s="7">
        <v>4</v>
      </c>
      <c r="B13" s="8">
        <v>205</v>
      </c>
      <c r="C13" s="113" t="s">
        <v>55</v>
      </c>
      <c r="D13" s="115" t="s">
        <v>61</v>
      </c>
      <c r="E13" s="49">
        <v>35</v>
      </c>
      <c r="F13" s="117" t="s">
        <v>151</v>
      </c>
      <c r="G13" s="153">
        <v>22</v>
      </c>
      <c r="H13" s="153">
        <v>16</v>
      </c>
      <c r="I13" s="153">
        <v>392</v>
      </c>
      <c r="J13" s="153">
        <v>67</v>
      </c>
      <c r="K13" s="30">
        <f aca="true" t="shared" si="0" ref="K13:K45">IF(G13=""," ",ROUND(J13/I13*100,1))</f>
        <v>17.1</v>
      </c>
      <c r="L13" s="162">
        <v>20</v>
      </c>
      <c r="M13" s="153">
        <v>14</v>
      </c>
      <c r="N13" s="153">
        <v>349</v>
      </c>
      <c r="O13" s="153">
        <v>47</v>
      </c>
      <c r="P13" s="30">
        <f aca="true" t="shared" si="1" ref="P13:P45">IF(L13=""," ",ROUND(O13/N13*100,1))</f>
        <v>13.5</v>
      </c>
      <c r="Q13" s="162">
        <v>5</v>
      </c>
      <c r="R13" s="153">
        <v>2</v>
      </c>
      <c r="S13" s="153">
        <v>40</v>
      </c>
      <c r="T13" s="153">
        <v>3</v>
      </c>
      <c r="U13" s="30">
        <f aca="true" t="shared" si="2" ref="U13:U45">IF(Q13=""," ",ROUND(T13/S13*100,1))</f>
        <v>7.5</v>
      </c>
      <c r="V13" s="147">
        <v>139</v>
      </c>
      <c r="W13" s="153">
        <v>34</v>
      </c>
      <c r="X13" s="40">
        <f aca="true" t="shared" si="3" ref="X13:X45">IF(V13=""," ",ROUND(W13/V13*100,1))</f>
        <v>24.5</v>
      </c>
      <c r="Y13" s="153">
        <v>73</v>
      </c>
      <c r="Z13" s="153">
        <v>13</v>
      </c>
      <c r="AA13" s="35">
        <f aca="true" t="shared" si="4" ref="AA13:AA45">IF(Y13=""," ",ROUND(Z13/Y13*100,1))</f>
        <v>17.8</v>
      </c>
    </row>
    <row r="14" spans="1:27" ht="12.75" customHeight="1">
      <c r="A14" s="7">
        <v>4</v>
      </c>
      <c r="B14" s="8">
        <v>206</v>
      </c>
      <c r="C14" s="113" t="s">
        <v>55</v>
      </c>
      <c r="D14" s="115" t="s">
        <v>63</v>
      </c>
      <c r="E14" s="49">
        <v>40</v>
      </c>
      <c r="F14" s="117" t="s">
        <v>152</v>
      </c>
      <c r="G14" s="153">
        <v>21</v>
      </c>
      <c r="H14" s="153">
        <v>18</v>
      </c>
      <c r="I14" s="153">
        <v>192</v>
      </c>
      <c r="J14" s="153">
        <v>62</v>
      </c>
      <c r="K14" s="30">
        <f t="shared" si="0"/>
        <v>32.3</v>
      </c>
      <c r="L14" s="162">
        <v>21</v>
      </c>
      <c r="M14" s="153">
        <v>18</v>
      </c>
      <c r="N14" s="153">
        <v>192</v>
      </c>
      <c r="O14" s="153">
        <v>62</v>
      </c>
      <c r="P14" s="30">
        <f t="shared" si="1"/>
        <v>32.3</v>
      </c>
      <c r="Q14" s="162">
        <v>5</v>
      </c>
      <c r="R14" s="153">
        <v>3</v>
      </c>
      <c r="S14" s="153">
        <v>31</v>
      </c>
      <c r="T14" s="153">
        <v>6</v>
      </c>
      <c r="U14" s="30">
        <f t="shared" si="2"/>
        <v>19.4</v>
      </c>
      <c r="V14" s="147">
        <v>26</v>
      </c>
      <c r="W14" s="153">
        <v>1</v>
      </c>
      <c r="X14" s="40">
        <f t="shared" si="3"/>
        <v>3.8</v>
      </c>
      <c r="Y14" s="153">
        <v>26</v>
      </c>
      <c r="Z14" s="153">
        <v>1</v>
      </c>
      <c r="AA14" s="35">
        <f t="shared" si="4"/>
        <v>3.8</v>
      </c>
    </row>
    <row r="15" spans="1:27" ht="12.75" customHeight="1">
      <c r="A15" s="7">
        <v>4</v>
      </c>
      <c r="B15" s="8">
        <v>207</v>
      </c>
      <c r="C15" s="113" t="s">
        <v>55</v>
      </c>
      <c r="D15" s="115" t="s">
        <v>65</v>
      </c>
      <c r="E15" s="49">
        <v>30</v>
      </c>
      <c r="F15" s="117" t="s">
        <v>116</v>
      </c>
      <c r="G15" s="153">
        <v>36</v>
      </c>
      <c r="H15" s="153">
        <v>26</v>
      </c>
      <c r="I15" s="153">
        <v>487</v>
      </c>
      <c r="J15" s="153">
        <v>128</v>
      </c>
      <c r="K15" s="30">
        <f t="shared" si="0"/>
        <v>26.3</v>
      </c>
      <c r="L15" s="162">
        <v>30</v>
      </c>
      <c r="M15" s="153">
        <v>24</v>
      </c>
      <c r="N15" s="153">
        <v>445</v>
      </c>
      <c r="O15" s="153">
        <v>123</v>
      </c>
      <c r="P15" s="30">
        <f t="shared" si="1"/>
        <v>27.6</v>
      </c>
      <c r="Q15" s="162">
        <v>6</v>
      </c>
      <c r="R15" s="153">
        <v>2</v>
      </c>
      <c r="S15" s="153">
        <v>42</v>
      </c>
      <c r="T15" s="153">
        <v>5</v>
      </c>
      <c r="U15" s="30">
        <f t="shared" si="2"/>
        <v>11.9</v>
      </c>
      <c r="V15" s="147">
        <v>43</v>
      </c>
      <c r="W15" s="153">
        <v>2</v>
      </c>
      <c r="X15" s="40">
        <f t="shared" si="3"/>
        <v>4.7</v>
      </c>
      <c r="Y15" s="153">
        <v>35</v>
      </c>
      <c r="Z15" s="153">
        <v>2</v>
      </c>
      <c r="AA15" s="35">
        <f t="shared" si="4"/>
        <v>5.7</v>
      </c>
    </row>
    <row r="16" spans="1:27" ht="12.75" customHeight="1">
      <c r="A16" s="7">
        <v>4</v>
      </c>
      <c r="B16" s="8">
        <v>208</v>
      </c>
      <c r="C16" s="113" t="s">
        <v>55</v>
      </c>
      <c r="D16" s="115" t="s">
        <v>66</v>
      </c>
      <c r="E16" s="49"/>
      <c r="F16" s="117"/>
      <c r="G16" s="153"/>
      <c r="H16" s="153"/>
      <c r="I16" s="153"/>
      <c r="J16" s="153"/>
      <c r="K16" s="30" t="str">
        <f t="shared" si="0"/>
        <v> </v>
      </c>
      <c r="L16" s="162">
        <v>18</v>
      </c>
      <c r="M16" s="153">
        <v>14</v>
      </c>
      <c r="N16" s="153">
        <v>210</v>
      </c>
      <c r="O16" s="153">
        <v>40</v>
      </c>
      <c r="P16" s="30">
        <f t="shared" si="1"/>
        <v>19</v>
      </c>
      <c r="Q16" s="162">
        <v>5</v>
      </c>
      <c r="R16" s="153">
        <v>1</v>
      </c>
      <c r="S16" s="153">
        <v>34</v>
      </c>
      <c r="T16" s="153">
        <v>2</v>
      </c>
      <c r="U16" s="30">
        <f t="shared" si="2"/>
        <v>5.9</v>
      </c>
      <c r="V16" s="147">
        <v>43</v>
      </c>
      <c r="W16" s="153">
        <v>4</v>
      </c>
      <c r="X16" s="40">
        <f t="shared" si="3"/>
        <v>9.3</v>
      </c>
      <c r="Y16" s="153">
        <v>37</v>
      </c>
      <c r="Z16" s="153">
        <v>4</v>
      </c>
      <c r="AA16" s="35">
        <f t="shared" si="4"/>
        <v>10.8</v>
      </c>
    </row>
    <row r="17" spans="1:27" ht="12.75" customHeight="1">
      <c r="A17" s="7">
        <v>4</v>
      </c>
      <c r="B17" s="8">
        <v>209</v>
      </c>
      <c r="C17" s="113" t="s">
        <v>55</v>
      </c>
      <c r="D17" s="115" t="s">
        <v>68</v>
      </c>
      <c r="E17" s="49">
        <v>30</v>
      </c>
      <c r="F17" s="117" t="s">
        <v>116</v>
      </c>
      <c r="G17" s="153">
        <v>32</v>
      </c>
      <c r="H17" s="153">
        <v>18</v>
      </c>
      <c r="I17" s="153">
        <v>245</v>
      </c>
      <c r="J17" s="153">
        <v>51</v>
      </c>
      <c r="K17" s="30">
        <f t="shared" si="0"/>
        <v>20.8</v>
      </c>
      <c r="L17" s="162">
        <v>17</v>
      </c>
      <c r="M17" s="153">
        <v>12</v>
      </c>
      <c r="N17" s="153">
        <v>188</v>
      </c>
      <c r="O17" s="153">
        <v>38</v>
      </c>
      <c r="P17" s="30">
        <f t="shared" si="1"/>
        <v>20.2</v>
      </c>
      <c r="Q17" s="162">
        <v>5</v>
      </c>
      <c r="R17" s="153">
        <v>2</v>
      </c>
      <c r="S17" s="153">
        <v>28</v>
      </c>
      <c r="T17" s="153">
        <v>4</v>
      </c>
      <c r="U17" s="30">
        <f t="shared" si="2"/>
        <v>14.3</v>
      </c>
      <c r="V17" s="147">
        <v>70</v>
      </c>
      <c r="W17" s="153">
        <v>10</v>
      </c>
      <c r="X17" s="40">
        <f t="shared" si="3"/>
        <v>14.3</v>
      </c>
      <c r="Y17" s="153">
        <v>67</v>
      </c>
      <c r="Z17" s="153">
        <v>10</v>
      </c>
      <c r="AA17" s="35">
        <f t="shared" si="4"/>
        <v>14.9</v>
      </c>
    </row>
    <row r="18" spans="1:27" ht="12.75" customHeight="1">
      <c r="A18" s="7">
        <v>4</v>
      </c>
      <c r="B18" s="8">
        <v>211</v>
      </c>
      <c r="C18" s="113" t="s">
        <v>55</v>
      </c>
      <c r="D18" s="115" t="s">
        <v>70</v>
      </c>
      <c r="E18" s="49">
        <v>50</v>
      </c>
      <c r="F18" s="117" t="s">
        <v>153</v>
      </c>
      <c r="G18" s="153">
        <v>32</v>
      </c>
      <c r="H18" s="153">
        <v>30</v>
      </c>
      <c r="I18" s="153">
        <v>373</v>
      </c>
      <c r="J18" s="153">
        <v>126</v>
      </c>
      <c r="K18" s="30">
        <f t="shared" si="0"/>
        <v>33.8</v>
      </c>
      <c r="L18" s="162">
        <v>30</v>
      </c>
      <c r="M18" s="153">
        <v>27</v>
      </c>
      <c r="N18" s="153">
        <v>373</v>
      </c>
      <c r="O18" s="153">
        <v>126</v>
      </c>
      <c r="P18" s="30">
        <f t="shared" si="1"/>
        <v>33.8</v>
      </c>
      <c r="Q18" s="162">
        <v>5</v>
      </c>
      <c r="R18" s="153">
        <v>3</v>
      </c>
      <c r="S18" s="153">
        <v>35</v>
      </c>
      <c r="T18" s="153">
        <v>4</v>
      </c>
      <c r="U18" s="30">
        <f t="shared" si="2"/>
        <v>11.4</v>
      </c>
      <c r="V18" s="147">
        <v>53</v>
      </c>
      <c r="W18" s="153">
        <v>6</v>
      </c>
      <c r="X18" s="40">
        <f t="shared" si="3"/>
        <v>11.3</v>
      </c>
      <c r="Y18" s="153">
        <v>46</v>
      </c>
      <c r="Z18" s="153">
        <v>6</v>
      </c>
      <c r="AA18" s="35">
        <f t="shared" si="4"/>
        <v>13</v>
      </c>
    </row>
    <row r="19" spans="1:27" ht="12.75" customHeight="1">
      <c r="A19" s="7">
        <v>4</v>
      </c>
      <c r="B19" s="8">
        <v>212</v>
      </c>
      <c r="C19" s="113" t="s">
        <v>55</v>
      </c>
      <c r="D19" s="115" t="s">
        <v>72</v>
      </c>
      <c r="E19" s="49">
        <v>30</v>
      </c>
      <c r="F19" s="117" t="s">
        <v>116</v>
      </c>
      <c r="G19" s="153">
        <v>30</v>
      </c>
      <c r="H19" s="153">
        <v>18</v>
      </c>
      <c r="I19" s="153">
        <v>616</v>
      </c>
      <c r="J19" s="153">
        <v>122</v>
      </c>
      <c r="K19" s="30">
        <f t="shared" si="0"/>
        <v>19.8</v>
      </c>
      <c r="L19" s="162">
        <v>25</v>
      </c>
      <c r="M19" s="153">
        <v>16</v>
      </c>
      <c r="N19" s="153">
        <v>553</v>
      </c>
      <c r="O19" s="153">
        <v>120</v>
      </c>
      <c r="P19" s="30">
        <f t="shared" si="1"/>
        <v>21.7</v>
      </c>
      <c r="Q19" s="162">
        <v>5</v>
      </c>
      <c r="R19" s="153">
        <v>2</v>
      </c>
      <c r="S19" s="153">
        <v>63</v>
      </c>
      <c r="T19" s="153">
        <v>2</v>
      </c>
      <c r="U19" s="30">
        <f t="shared" si="2"/>
        <v>3.2</v>
      </c>
      <c r="V19" s="147">
        <v>250</v>
      </c>
      <c r="W19" s="153">
        <v>39</v>
      </c>
      <c r="X19" s="40">
        <f t="shared" si="3"/>
        <v>15.6</v>
      </c>
      <c r="Y19" s="153">
        <v>148</v>
      </c>
      <c r="Z19" s="153">
        <v>12</v>
      </c>
      <c r="AA19" s="35">
        <f t="shared" si="4"/>
        <v>8.1</v>
      </c>
    </row>
    <row r="20" spans="1:27" ht="12.75" customHeight="1">
      <c r="A20" s="7">
        <v>4</v>
      </c>
      <c r="B20" s="8">
        <v>213</v>
      </c>
      <c r="C20" s="113" t="s">
        <v>55</v>
      </c>
      <c r="D20" s="115" t="s">
        <v>74</v>
      </c>
      <c r="E20" s="49">
        <v>30</v>
      </c>
      <c r="F20" s="117" t="s">
        <v>151</v>
      </c>
      <c r="G20" s="153">
        <v>47</v>
      </c>
      <c r="H20" s="153">
        <v>21</v>
      </c>
      <c r="I20" s="153">
        <v>809</v>
      </c>
      <c r="J20" s="153">
        <v>154</v>
      </c>
      <c r="K20" s="30">
        <f t="shared" si="0"/>
        <v>19</v>
      </c>
      <c r="L20" s="162">
        <v>42</v>
      </c>
      <c r="M20" s="153">
        <v>20</v>
      </c>
      <c r="N20" s="153">
        <v>748</v>
      </c>
      <c r="O20" s="153">
        <v>152</v>
      </c>
      <c r="P20" s="30">
        <f t="shared" si="1"/>
        <v>20.3</v>
      </c>
      <c r="Q20" s="162">
        <v>5</v>
      </c>
      <c r="R20" s="153">
        <v>1</v>
      </c>
      <c r="S20" s="153">
        <v>61</v>
      </c>
      <c r="T20" s="153">
        <v>2</v>
      </c>
      <c r="U20" s="30">
        <f t="shared" si="2"/>
        <v>3.3</v>
      </c>
      <c r="V20" s="147">
        <v>218</v>
      </c>
      <c r="W20" s="153">
        <v>33</v>
      </c>
      <c r="X20" s="40">
        <f t="shared" si="3"/>
        <v>15.1</v>
      </c>
      <c r="Y20" s="153">
        <v>134</v>
      </c>
      <c r="Z20" s="153">
        <v>12</v>
      </c>
      <c r="AA20" s="35">
        <f t="shared" si="4"/>
        <v>9</v>
      </c>
    </row>
    <row r="21" spans="1:27" ht="12.75" customHeight="1">
      <c r="A21" s="7">
        <v>4</v>
      </c>
      <c r="B21" s="8">
        <v>214</v>
      </c>
      <c r="C21" s="113" t="s">
        <v>55</v>
      </c>
      <c r="D21" s="115" t="s">
        <v>75</v>
      </c>
      <c r="E21" s="49">
        <v>35</v>
      </c>
      <c r="F21" s="117" t="s">
        <v>116</v>
      </c>
      <c r="G21" s="153">
        <v>49</v>
      </c>
      <c r="H21" s="153">
        <v>38</v>
      </c>
      <c r="I21" s="153">
        <v>881</v>
      </c>
      <c r="J21" s="153">
        <v>239</v>
      </c>
      <c r="K21" s="30">
        <f t="shared" si="0"/>
        <v>27.1</v>
      </c>
      <c r="L21" s="162">
        <v>30</v>
      </c>
      <c r="M21" s="153">
        <v>22</v>
      </c>
      <c r="N21" s="153">
        <v>379</v>
      </c>
      <c r="O21" s="153">
        <v>69</v>
      </c>
      <c r="P21" s="30">
        <f t="shared" si="1"/>
        <v>18.2</v>
      </c>
      <c r="Q21" s="162">
        <v>5</v>
      </c>
      <c r="R21" s="153">
        <v>2</v>
      </c>
      <c r="S21" s="153">
        <v>41</v>
      </c>
      <c r="T21" s="153">
        <v>2</v>
      </c>
      <c r="U21" s="30">
        <f t="shared" si="2"/>
        <v>4.9</v>
      </c>
      <c r="V21" s="147">
        <v>48</v>
      </c>
      <c r="W21" s="153">
        <v>0</v>
      </c>
      <c r="X21" s="40">
        <f t="shared" si="3"/>
        <v>0</v>
      </c>
      <c r="Y21" s="153">
        <v>48</v>
      </c>
      <c r="Z21" s="153">
        <v>0</v>
      </c>
      <c r="AA21" s="35">
        <f t="shared" si="4"/>
        <v>0</v>
      </c>
    </row>
    <row r="22" spans="1:27" ht="12.75" customHeight="1">
      <c r="A22" s="7">
        <v>4</v>
      </c>
      <c r="B22" s="8">
        <v>215</v>
      </c>
      <c r="C22" s="113" t="s">
        <v>55</v>
      </c>
      <c r="D22" s="115" t="s">
        <v>77</v>
      </c>
      <c r="E22" s="49"/>
      <c r="F22" s="117"/>
      <c r="G22" s="153"/>
      <c r="H22" s="153"/>
      <c r="I22" s="153"/>
      <c r="J22" s="153"/>
      <c r="K22" s="30" t="str">
        <f t="shared" si="0"/>
        <v> </v>
      </c>
      <c r="L22" s="162">
        <v>34</v>
      </c>
      <c r="M22" s="153">
        <v>32</v>
      </c>
      <c r="N22" s="153">
        <v>848</v>
      </c>
      <c r="O22" s="153">
        <v>250</v>
      </c>
      <c r="P22" s="30">
        <f t="shared" si="1"/>
        <v>29.5</v>
      </c>
      <c r="Q22" s="162">
        <v>5</v>
      </c>
      <c r="R22" s="153">
        <v>3</v>
      </c>
      <c r="S22" s="153">
        <v>91</v>
      </c>
      <c r="T22" s="153">
        <v>8</v>
      </c>
      <c r="U22" s="30">
        <f t="shared" si="2"/>
        <v>8.8</v>
      </c>
      <c r="V22" s="147">
        <v>241</v>
      </c>
      <c r="W22" s="153">
        <v>28</v>
      </c>
      <c r="X22" s="40">
        <f t="shared" si="3"/>
        <v>11.6</v>
      </c>
      <c r="Y22" s="153">
        <v>142</v>
      </c>
      <c r="Z22" s="153">
        <v>4</v>
      </c>
      <c r="AA22" s="35">
        <f t="shared" si="4"/>
        <v>2.8</v>
      </c>
    </row>
    <row r="23" spans="1:27" ht="12.75" customHeight="1">
      <c r="A23" s="7">
        <v>4</v>
      </c>
      <c r="B23" s="8">
        <v>301</v>
      </c>
      <c r="C23" s="113" t="s">
        <v>55</v>
      </c>
      <c r="D23" s="115" t="s">
        <v>78</v>
      </c>
      <c r="E23" s="49"/>
      <c r="F23" s="117"/>
      <c r="G23" s="153"/>
      <c r="H23" s="153"/>
      <c r="I23" s="153"/>
      <c r="J23" s="153"/>
      <c r="K23" s="30" t="str">
        <f t="shared" si="0"/>
        <v> </v>
      </c>
      <c r="L23" s="162">
        <v>19</v>
      </c>
      <c r="M23" s="153">
        <v>12</v>
      </c>
      <c r="N23" s="153">
        <v>225</v>
      </c>
      <c r="O23" s="153">
        <v>31</v>
      </c>
      <c r="P23" s="30">
        <f t="shared" si="1"/>
        <v>13.8</v>
      </c>
      <c r="Q23" s="162">
        <v>5</v>
      </c>
      <c r="R23" s="153">
        <v>1</v>
      </c>
      <c r="S23" s="153">
        <v>26</v>
      </c>
      <c r="T23" s="153">
        <v>1</v>
      </c>
      <c r="U23" s="30">
        <f t="shared" si="2"/>
        <v>3.8</v>
      </c>
      <c r="V23" s="147">
        <v>13</v>
      </c>
      <c r="W23" s="153">
        <v>0</v>
      </c>
      <c r="X23" s="40">
        <f t="shared" si="3"/>
        <v>0</v>
      </c>
      <c r="Y23" s="153">
        <v>13</v>
      </c>
      <c r="Z23" s="153">
        <v>0</v>
      </c>
      <c r="AA23" s="35">
        <f t="shared" si="4"/>
        <v>0</v>
      </c>
    </row>
    <row r="24" spans="1:27" ht="12.75" customHeight="1">
      <c r="A24" s="7">
        <v>4</v>
      </c>
      <c r="B24" s="8">
        <v>302</v>
      </c>
      <c r="C24" s="113" t="s">
        <v>55</v>
      </c>
      <c r="D24" s="115" t="s">
        <v>80</v>
      </c>
      <c r="E24" s="49">
        <v>20</v>
      </c>
      <c r="F24" s="117" t="s">
        <v>155</v>
      </c>
      <c r="G24" s="153">
        <v>10</v>
      </c>
      <c r="H24" s="153">
        <v>7</v>
      </c>
      <c r="I24" s="153">
        <v>95</v>
      </c>
      <c r="J24" s="153">
        <v>14</v>
      </c>
      <c r="K24" s="30">
        <f t="shared" si="0"/>
        <v>14.7</v>
      </c>
      <c r="L24" s="162">
        <v>10</v>
      </c>
      <c r="M24" s="153">
        <v>7</v>
      </c>
      <c r="N24" s="153">
        <v>95</v>
      </c>
      <c r="O24" s="153">
        <v>14</v>
      </c>
      <c r="P24" s="30">
        <f t="shared" si="1"/>
        <v>14.7</v>
      </c>
      <c r="Q24" s="162">
        <v>5</v>
      </c>
      <c r="R24" s="153">
        <v>1</v>
      </c>
      <c r="S24" s="153">
        <v>24</v>
      </c>
      <c r="T24" s="153">
        <v>1</v>
      </c>
      <c r="U24" s="30">
        <f t="shared" si="2"/>
        <v>4.2</v>
      </c>
      <c r="V24" s="147">
        <v>10</v>
      </c>
      <c r="W24" s="153">
        <v>0</v>
      </c>
      <c r="X24" s="40">
        <f t="shared" si="3"/>
        <v>0</v>
      </c>
      <c r="Y24" s="153">
        <v>10</v>
      </c>
      <c r="Z24" s="153">
        <v>0</v>
      </c>
      <c r="AA24" s="35">
        <f t="shared" si="4"/>
        <v>0</v>
      </c>
    </row>
    <row r="25" spans="1:27" ht="12.75" customHeight="1">
      <c r="A25" s="7">
        <v>4</v>
      </c>
      <c r="B25" s="8">
        <v>321</v>
      </c>
      <c r="C25" s="113" t="s">
        <v>55</v>
      </c>
      <c r="D25" s="115" t="s">
        <v>82</v>
      </c>
      <c r="E25" s="49"/>
      <c r="F25" s="117"/>
      <c r="G25" s="153"/>
      <c r="H25" s="153"/>
      <c r="I25" s="153"/>
      <c r="J25" s="153"/>
      <c r="K25" s="30" t="str">
        <f t="shared" si="0"/>
        <v> </v>
      </c>
      <c r="L25" s="162">
        <v>24</v>
      </c>
      <c r="M25" s="153">
        <v>19</v>
      </c>
      <c r="N25" s="153">
        <v>284</v>
      </c>
      <c r="O25" s="153">
        <v>54</v>
      </c>
      <c r="P25" s="30">
        <f t="shared" si="1"/>
        <v>19</v>
      </c>
      <c r="Q25" s="162">
        <v>5</v>
      </c>
      <c r="R25" s="153">
        <v>2</v>
      </c>
      <c r="S25" s="153">
        <v>28</v>
      </c>
      <c r="T25" s="153">
        <v>3</v>
      </c>
      <c r="U25" s="30">
        <f t="shared" si="2"/>
        <v>10.7</v>
      </c>
      <c r="V25" s="147">
        <v>27</v>
      </c>
      <c r="W25" s="153">
        <v>4</v>
      </c>
      <c r="X25" s="40">
        <f t="shared" si="3"/>
        <v>14.8</v>
      </c>
      <c r="Y25" s="153">
        <v>27</v>
      </c>
      <c r="Z25" s="153">
        <v>4</v>
      </c>
      <c r="AA25" s="35">
        <f t="shared" si="4"/>
        <v>14.8</v>
      </c>
    </row>
    <row r="26" spans="1:27" ht="12.75" customHeight="1">
      <c r="A26" s="7">
        <v>4</v>
      </c>
      <c r="B26" s="8">
        <v>322</v>
      </c>
      <c r="C26" s="113" t="s">
        <v>55</v>
      </c>
      <c r="D26" s="115" t="s">
        <v>83</v>
      </c>
      <c r="E26" s="49"/>
      <c r="F26" s="117"/>
      <c r="G26" s="153"/>
      <c r="H26" s="153"/>
      <c r="I26" s="153"/>
      <c r="J26" s="153"/>
      <c r="K26" s="30" t="str">
        <f t="shared" si="0"/>
        <v> </v>
      </c>
      <c r="L26" s="162">
        <v>16</v>
      </c>
      <c r="M26" s="153">
        <v>15</v>
      </c>
      <c r="N26" s="153">
        <v>194</v>
      </c>
      <c r="O26" s="153">
        <v>53</v>
      </c>
      <c r="P26" s="30">
        <f t="shared" si="1"/>
        <v>27.3</v>
      </c>
      <c r="Q26" s="162">
        <v>5</v>
      </c>
      <c r="R26" s="153">
        <v>1</v>
      </c>
      <c r="S26" s="153">
        <v>25</v>
      </c>
      <c r="T26" s="153">
        <v>1</v>
      </c>
      <c r="U26" s="30">
        <f t="shared" si="2"/>
        <v>4</v>
      </c>
      <c r="V26" s="147">
        <v>23</v>
      </c>
      <c r="W26" s="153">
        <v>2</v>
      </c>
      <c r="X26" s="40">
        <f t="shared" si="3"/>
        <v>8.7</v>
      </c>
      <c r="Y26" s="153">
        <v>20</v>
      </c>
      <c r="Z26" s="153">
        <v>2</v>
      </c>
      <c r="AA26" s="35">
        <f t="shared" si="4"/>
        <v>10</v>
      </c>
    </row>
    <row r="27" spans="1:27" ht="12.75" customHeight="1">
      <c r="A27" s="7">
        <v>4</v>
      </c>
      <c r="B27" s="8">
        <v>323</v>
      </c>
      <c r="C27" s="113" t="s">
        <v>55</v>
      </c>
      <c r="D27" s="115" t="s">
        <v>85</v>
      </c>
      <c r="E27" s="49">
        <v>30</v>
      </c>
      <c r="F27" s="117" t="s">
        <v>116</v>
      </c>
      <c r="G27" s="153">
        <v>29</v>
      </c>
      <c r="H27" s="153">
        <v>20</v>
      </c>
      <c r="I27" s="153">
        <v>277</v>
      </c>
      <c r="J27" s="153">
        <v>59</v>
      </c>
      <c r="K27" s="30">
        <f t="shared" si="0"/>
        <v>21.3</v>
      </c>
      <c r="L27" s="162">
        <v>24</v>
      </c>
      <c r="M27" s="153">
        <v>18</v>
      </c>
      <c r="N27" s="153">
        <v>243</v>
      </c>
      <c r="O27" s="153">
        <v>57</v>
      </c>
      <c r="P27" s="30">
        <f t="shared" si="1"/>
        <v>23.5</v>
      </c>
      <c r="Q27" s="162">
        <v>5</v>
      </c>
      <c r="R27" s="153">
        <v>2</v>
      </c>
      <c r="S27" s="153">
        <v>28</v>
      </c>
      <c r="T27" s="153">
        <v>3</v>
      </c>
      <c r="U27" s="30">
        <f t="shared" si="2"/>
        <v>10.7</v>
      </c>
      <c r="V27" s="147">
        <v>20</v>
      </c>
      <c r="W27" s="153">
        <v>1</v>
      </c>
      <c r="X27" s="40">
        <f t="shared" si="3"/>
        <v>5</v>
      </c>
      <c r="Y27" s="153">
        <v>20</v>
      </c>
      <c r="Z27" s="153">
        <v>1</v>
      </c>
      <c r="AA27" s="35">
        <f t="shared" si="4"/>
        <v>5</v>
      </c>
    </row>
    <row r="28" spans="1:27" ht="12.75" customHeight="1">
      <c r="A28" s="7">
        <v>4</v>
      </c>
      <c r="B28" s="8">
        <v>324</v>
      </c>
      <c r="C28" s="113" t="s">
        <v>55</v>
      </c>
      <c r="D28" s="115" t="s">
        <v>86</v>
      </c>
      <c r="E28" s="49"/>
      <c r="F28" s="117"/>
      <c r="G28" s="153"/>
      <c r="H28" s="153"/>
      <c r="I28" s="153"/>
      <c r="J28" s="153"/>
      <c r="K28" s="30" t="str">
        <f t="shared" si="0"/>
        <v> </v>
      </c>
      <c r="L28" s="162">
        <v>12</v>
      </c>
      <c r="M28" s="153">
        <v>9</v>
      </c>
      <c r="N28" s="153">
        <v>158</v>
      </c>
      <c r="O28" s="153">
        <v>38</v>
      </c>
      <c r="P28" s="30">
        <f t="shared" si="1"/>
        <v>24.1</v>
      </c>
      <c r="Q28" s="162">
        <v>5</v>
      </c>
      <c r="R28" s="153">
        <v>2</v>
      </c>
      <c r="S28" s="153">
        <v>25</v>
      </c>
      <c r="T28" s="153">
        <v>3</v>
      </c>
      <c r="U28" s="30">
        <f t="shared" si="2"/>
        <v>12</v>
      </c>
      <c r="V28" s="147">
        <v>21</v>
      </c>
      <c r="W28" s="153">
        <v>6</v>
      </c>
      <c r="X28" s="40">
        <f t="shared" si="3"/>
        <v>28.6</v>
      </c>
      <c r="Y28" s="153">
        <v>15</v>
      </c>
      <c r="Z28" s="153">
        <v>3</v>
      </c>
      <c r="AA28" s="35">
        <f t="shared" si="4"/>
        <v>20</v>
      </c>
    </row>
    <row r="29" spans="1:27" ht="12.75" customHeight="1">
      <c r="A29" s="7">
        <v>4</v>
      </c>
      <c r="B29" s="8">
        <v>341</v>
      </c>
      <c r="C29" s="113" t="s">
        <v>55</v>
      </c>
      <c r="D29" s="115" t="s">
        <v>88</v>
      </c>
      <c r="E29" s="49">
        <v>35</v>
      </c>
      <c r="F29" s="117" t="s">
        <v>155</v>
      </c>
      <c r="G29" s="153">
        <v>15</v>
      </c>
      <c r="H29" s="153">
        <v>11</v>
      </c>
      <c r="I29" s="153">
        <v>177</v>
      </c>
      <c r="J29" s="153">
        <v>37</v>
      </c>
      <c r="K29" s="30">
        <f t="shared" si="0"/>
        <v>20.9</v>
      </c>
      <c r="L29" s="162">
        <v>15</v>
      </c>
      <c r="M29" s="153">
        <v>11</v>
      </c>
      <c r="N29" s="153">
        <v>177</v>
      </c>
      <c r="O29" s="153">
        <v>37</v>
      </c>
      <c r="P29" s="30">
        <f t="shared" si="1"/>
        <v>20.9</v>
      </c>
      <c r="Q29" s="162">
        <v>5</v>
      </c>
      <c r="R29" s="153">
        <v>2</v>
      </c>
      <c r="S29" s="153">
        <v>32</v>
      </c>
      <c r="T29" s="153">
        <v>3</v>
      </c>
      <c r="U29" s="30">
        <f t="shared" si="2"/>
        <v>9.4</v>
      </c>
      <c r="V29" s="147">
        <v>25</v>
      </c>
      <c r="W29" s="153">
        <v>2</v>
      </c>
      <c r="X29" s="40">
        <f t="shared" si="3"/>
        <v>8</v>
      </c>
      <c r="Y29" s="153">
        <v>22</v>
      </c>
      <c r="Z29" s="153">
        <v>1</v>
      </c>
      <c r="AA29" s="35">
        <f t="shared" si="4"/>
        <v>4.5</v>
      </c>
    </row>
    <row r="30" spans="1:27" ht="12.75" customHeight="1">
      <c r="A30" s="7">
        <v>4</v>
      </c>
      <c r="B30" s="8">
        <v>361</v>
      </c>
      <c r="C30" s="113" t="s">
        <v>55</v>
      </c>
      <c r="D30" s="115" t="s">
        <v>90</v>
      </c>
      <c r="E30" s="49"/>
      <c r="F30" s="117"/>
      <c r="G30" s="153"/>
      <c r="H30" s="153"/>
      <c r="I30" s="153"/>
      <c r="J30" s="153"/>
      <c r="K30" s="30" t="str">
        <f t="shared" si="0"/>
        <v> </v>
      </c>
      <c r="L30" s="162">
        <v>17</v>
      </c>
      <c r="M30" s="153">
        <v>12</v>
      </c>
      <c r="N30" s="153">
        <v>252</v>
      </c>
      <c r="O30" s="153">
        <v>27</v>
      </c>
      <c r="P30" s="30">
        <f t="shared" si="1"/>
        <v>10.7</v>
      </c>
      <c r="Q30" s="162">
        <v>5</v>
      </c>
      <c r="R30" s="153">
        <v>2</v>
      </c>
      <c r="S30" s="153">
        <v>40</v>
      </c>
      <c r="T30" s="153">
        <v>4</v>
      </c>
      <c r="U30" s="30">
        <f t="shared" si="2"/>
        <v>10</v>
      </c>
      <c r="V30" s="147">
        <v>47</v>
      </c>
      <c r="W30" s="153">
        <v>8</v>
      </c>
      <c r="X30" s="40">
        <f t="shared" si="3"/>
        <v>17</v>
      </c>
      <c r="Y30" s="153">
        <v>47</v>
      </c>
      <c r="Z30" s="153">
        <v>8</v>
      </c>
      <c r="AA30" s="35">
        <f t="shared" si="4"/>
        <v>17</v>
      </c>
    </row>
    <row r="31" spans="1:27" ht="12.75" customHeight="1">
      <c r="A31" s="7">
        <v>4</v>
      </c>
      <c r="B31" s="8">
        <v>362</v>
      </c>
      <c r="C31" s="113" t="s">
        <v>55</v>
      </c>
      <c r="D31" s="115" t="s">
        <v>91</v>
      </c>
      <c r="E31" s="49"/>
      <c r="F31" s="117"/>
      <c r="G31" s="153"/>
      <c r="H31" s="153"/>
      <c r="I31" s="153"/>
      <c r="J31" s="153"/>
      <c r="K31" s="30" t="str">
        <f t="shared" si="0"/>
        <v> </v>
      </c>
      <c r="L31" s="162">
        <v>23</v>
      </c>
      <c r="M31" s="153">
        <v>20</v>
      </c>
      <c r="N31" s="153">
        <v>245</v>
      </c>
      <c r="O31" s="153">
        <v>64</v>
      </c>
      <c r="P31" s="30">
        <f t="shared" si="1"/>
        <v>26.1</v>
      </c>
      <c r="Q31" s="162">
        <v>5</v>
      </c>
      <c r="R31" s="153">
        <v>3</v>
      </c>
      <c r="S31" s="153">
        <v>31</v>
      </c>
      <c r="T31" s="153">
        <v>3</v>
      </c>
      <c r="U31" s="30">
        <f t="shared" si="2"/>
        <v>9.7</v>
      </c>
      <c r="V31" s="147">
        <v>16</v>
      </c>
      <c r="W31" s="153">
        <v>0</v>
      </c>
      <c r="X31" s="40">
        <f t="shared" si="3"/>
        <v>0</v>
      </c>
      <c r="Y31" s="153">
        <v>15</v>
      </c>
      <c r="Z31" s="153">
        <v>0</v>
      </c>
      <c r="AA31" s="35">
        <f t="shared" si="4"/>
        <v>0</v>
      </c>
    </row>
    <row r="32" spans="1:27" ht="12.75" customHeight="1">
      <c r="A32" s="7">
        <v>4</v>
      </c>
      <c r="B32" s="8">
        <v>401</v>
      </c>
      <c r="C32" s="113" t="s">
        <v>55</v>
      </c>
      <c r="D32" s="115" t="s">
        <v>93</v>
      </c>
      <c r="E32" s="49"/>
      <c r="F32" s="117"/>
      <c r="G32" s="153"/>
      <c r="H32" s="153"/>
      <c r="I32" s="153"/>
      <c r="J32" s="153"/>
      <c r="K32" s="30" t="str">
        <f t="shared" si="0"/>
        <v> </v>
      </c>
      <c r="L32" s="162">
        <v>11</v>
      </c>
      <c r="M32" s="153">
        <v>5</v>
      </c>
      <c r="N32" s="153">
        <v>121</v>
      </c>
      <c r="O32" s="153">
        <v>9</v>
      </c>
      <c r="P32" s="30">
        <f t="shared" si="1"/>
        <v>7.4</v>
      </c>
      <c r="Q32" s="162">
        <v>5</v>
      </c>
      <c r="R32" s="153">
        <v>3</v>
      </c>
      <c r="S32" s="153">
        <v>29</v>
      </c>
      <c r="T32" s="153">
        <v>3</v>
      </c>
      <c r="U32" s="30">
        <f t="shared" si="2"/>
        <v>10.3</v>
      </c>
      <c r="V32" s="147">
        <v>41</v>
      </c>
      <c r="W32" s="153">
        <v>6</v>
      </c>
      <c r="X32" s="40">
        <f t="shared" si="3"/>
        <v>14.6</v>
      </c>
      <c r="Y32" s="153">
        <v>41</v>
      </c>
      <c r="Z32" s="153">
        <v>6</v>
      </c>
      <c r="AA32" s="35">
        <f t="shared" si="4"/>
        <v>14.6</v>
      </c>
    </row>
    <row r="33" spans="1:27" ht="12.75" customHeight="1">
      <c r="A33" s="7">
        <v>4</v>
      </c>
      <c r="B33" s="8">
        <v>404</v>
      </c>
      <c r="C33" s="113" t="s">
        <v>55</v>
      </c>
      <c r="D33" s="115" t="s">
        <v>95</v>
      </c>
      <c r="E33" s="49">
        <v>30</v>
      </c>
      <c r="F33" s="117" t="s">
        <v>156</v>
      </c>
      <c r="G33" s="153">
        <v>12</v>
      </c>
      <c r="H33" s="153">
        <v>10</v>
      </c>
      <c r="I33" s="153">
        <v>84</v>
      </c>
      <c r="J33" s="153">
        <v>23</v>
      </c>
      <c r="K33" s="30">
        <f t="shared" si="0"/>
        <v>27.4</v>
      </c>
      <c r="L33" s="162">
        <v>13</v>
      </c>
      <c r="M33" s="153">
        <v>10</v>
      </c>
      <c r="N33" s="153">
        <v>143</v>
      </c>
      <c r="O33" s="153">
        <v>31</v>
      </c>
      <c r="P33" s="30">
        <f t="shared" si="1"/>
        <v>21.7</v>
      </c>
      <c r="Q33" s="162">
        <v>5</v>
      </c>
      <c r="R33" s="153">
        <v>2</v>
      </c>
      <c r="S33" s="153">
        <v>27</v>
      </c>
      <c r="T33" s="153">
        <v>4</v>
      </c>
      <c r="U33" s="30">
        <f t="shared" si="2"/>
        <v>14.8</v>
      </c>
      <c r="V33" s="147">
        <v>19</v>
      </c>
      <c r="W33" s="153">
        <v>0</v>
      </c>
      <c r="X33" s="40">
        <f t="shared" si="3"/>
        <v>0</v>
      </c>
      <c r="Y33" s="153">
        <v>19</v>
      </c>
      <c r="Z33" s="153">
        <v>0</v>
      </c>
      <c r="AA33" s="35">
        <f t="shared" si="4"/>
        <v>0</v>
      </c>
    </row>
    <row r="34" spans="1:27" ht="12.75" customHeight="1">
      <c r="A34" s="7">
        <v>4</v>
      </c>
      <c r="B34" s="8">
        <v>406</v>
      </c>
      <c r="C34" s="113" t="s">
        <v>55</v>
      </c>
      <c r="D34" s="115" t="s">
        <v>97</v>
      </c>
      <c r="E34" s="49">
        <v>30</v>
      </c>
      <c r="F34" s="117" t="s">
        <v>116</v>
      </c>
      <c r="G34" s="153">
        <v>36</v>
      </c>
      <c r="H34" s="153">
        <v>27</v>
      </c>
      <c r="I34" s="153">
        <v>383</v>
      </c>
      <c r="J34" s="153">
        <v>86</v>
      </c>
      <c r="K34" s="30">
        <f t="shared" si="0"/>
        <v>22.5</v>
      </c>
      <c r="L34" s="162">
        <v>19</v>
      </c>
      <c r="M34" s="153">
        <v>17</v>
      </c>
      <c r="N34" s="153">
        <v>195</v>
      </c>
      <c r="O34" s="153">
        <v>48</v>
      </c>
      <c r="P34" s="30">
        <f t="shared" si="1"/>
        <v>24.6</v>
      </c>
      <c r="Q34" s="162">
        <v>5</v>
      </c>
      <c r="R34" s="153">
        <v>2</v>
      </c>
      <c r="S34" s="153">
        <v>29</v>
      </c>
      <c r="T34" s="153">
        <v>4</v>
      </c>
      <c r="U34" s="30">
        <f t="shared" si="2"/>
        <v>13.8</v>
      </c>
      <c r="V34" s="147">
        <v>41</v>
      </c>
      <c r="W34" s="153">
        <v>7</v>
      </c>
      <c r="X34" s="40">
        <f t="shared" si="3"/>
        <v>17.1</v>
      </c>
      <c r="Y34" s="153">
        <v>36</v>
      </c>
      <c r="Z34" s="153">
        <v>7</v>
      </c>
      <c r="AA34" s="35">
        <f t="shared" si="4"/>
        <v>19.4</v>
      </c>
    </row>
    <row r="35" spans="1:27" ht="12.75" customHeight="1">
      <c r="A35" s="7">
        <v>4</v>
      </c>
      <c r="B35" s="8">
        <v>421</v>
      </c>
      <c r="C35" s="113" t="s">
        <v>55</v>
      </c>
      <c r="D35" s="115" t="s">
        <v>99</v>
      </c>
      <c r="E35" s="49">
        <v>30</v>
      </c>
      <c r="F35" s="117" t="s">
        <v>155</v>
      </c>
      <c r="G35" s="153">
        <v>29</v>
      </c>
      <c r="H35" s="153">
        <v>23</v>
      </c>
      <c r="I35" s="153">
        <v>324</v>
      </c>
      <c r="J35" s="153">
        <v>83</v>
      </c>
      <c r="K35" s="30">
        <f t="shared" si="0"/>
        <v>25.6</v>
      </c>
      <c r="L35" s="162">
        <v>24</v>
      </c>
      <c r="M35" s="153">
        <v>20</v>
      </c>
      <c r="N35" s="153">
        <v>294</v>
      </c>
      <c r="O35" s="153">
        <v>76</v>
      </c>
      <c r="P35" s="30">
        <f t="shared" si="1"/>
        <v>25.9</v>
      </c>
      <c r="Q35" s="162">
        <v>5</v>
      </c>
      <c r="R35" s="153">
        <v>3</v>
      </c>
      <c r="S35" s="153">
        <v>30</v>
      </c>
      <c r="T35" s="153">
        <v>7</v>
      </c>
      <c r="U35" s="30">
        <f t="shared" si="2"/>
        <v>23.3</v>
      </c>
      <c r="V35" s="147">
        <v>25</v>
      </c>
      <c r="W35" s="153">
        <v>0</v>
      </c>
      <c r="X35" s="40">
        <f t="shared" si="3"/>
        <v>0</v>
      </c>
      <c r="Y35" s="153">
        <v>25</v>
      </c>
      <c r="Z35" s="153">
        <v>0</v>
      </c>
      <c r="AA35" s="35">
        <f t="shared" si="4"/>
        <v>0</v>
      </c>
    </row>
    <row r="36" spans="1:27" ht="12.75" customHeight="1">
      <c r="A36" s="7">
        <v>4</v>
      </c>
      <c r="B36" s="8">
        <v>422</v>
      </c>
      <c r="C36" s="113" t="s">
        <v>55</v>
      </c>
      <c r="D36" s="115" t="s">
        <v>101</v>
      </c>
      <c r="E36" s="49"/>
      <c r="F36" s="117"/>
      <c r="G36" s="153"/>
      <c r="H36" s="153"/>
      <c r="I36" s="153"/>
      <c r="J36" s="153"/>
      <c r="K36" s="30" t="str">
        <f t="shared" si="0"/>
        <v> </v>
      </c>
      <c r="L36" s="162">
        <v>17</v>
      </c>
      <c r="M36" s="153">
        <v>10</v>
      </c>
      <c r="N36" s="153">
        <v>155</v>
      </c>
      <c r="O36" s="153">
        <v>26</v>
      </c>
      <c r="P36" s="30">
        <f t="shared" si="1"/>
        <v>16.8</v>
      </c>
      <c r="Q36" s="162">
        <v>5</v>
      </c>
      <c r="R36" s="153">
        <v>2</v>
      </c>
      <c r="S36" s="153">
        <v>32</v>
      </c>
      <c r="T36" s="153">
        <v>2</v>
      </c>
      <c r="U36" s="30">
        <f t="shared" si="2"/>
        <v>6.3</v>
      </c>
      <c r="V36" s="147">
        <v>10</v>
      </c>
      <c r="W36" s="153">
        <v>1</v>
      </c>
      <c r="X36" s="40">
        <f t="shared" si="3"/>
        <v>10</v>
      </c>
      <c r="Y36" s="153">
        <v>10</v>
      </c>
      <c r="Z36" s="153">
        <v>1</v>
      </c>
      <c r="AA36" s="35">
        <f t="shared" si="4"/>
        <v>10</v>
      </c>
    </row>
    <row r="37" spans="1:27" ht="12.75" customHeight="1">
      <c r="A37" s="7">
        <v>4</v>
      </c>
      <c r="B37" s="8">
        <v>423</v>
      </c>
      <c r="C37" s="113" t="s">
        <v>55</v>
      </c>
      <c r="D37" s="115" t="s">
        <v>102</v>
      </c>
      <c r="E37" s="49">
        <v>35</v>
      </c>
      <c r="F37" s="117" t="s">
        <v>116</v>
      </c>
      <c r="G37" s="153">
        <v>18</v>
      </c>
      <c r="H37" s="153">
        <v>15</v>
      </c>
      <c r="I37" s="153">
        <v>157</v>
      </c>
      <c r="J37" s="153">
        <v>49</v>
      </c>
      <c r="K37" s="30">
        <f t="shared" si="0"/>
        <v>31.2</v>
      </c>
      <c r="L37" s="162">
        <v>13</v>
      </c>
      <c r="M37" s="153">
        <v>11</v>
      </c>
      <c r="N37" s="153">
        <v>131</v>
      </c>
      <c r="O37" s="153">
        <v>44</v>
      </c>
      <c r="P37" s="30">
        <f t="shared" si="1"/>
        <v>33.6</v>
      </c>
      <c r="Q37" s="162">
        <v>5</v>
      </c>
      <c r="R37" s="153">
        <v>4</v>
      </c>
      <c r="S37" s="153">
        <v>26</v>
      </c>
      <c r="T37" s="153">
        <v>5</v>
      </c>
      <c r="U37" s="30">
        <f t="shared" si="2"/>
        <v>19.2</v>
      </c>
      <c r="V37" s="147">
        <v>16</v>
      </c>
      <c r="W37" s="153">
        <v>4</v>
      </c>
      <c r="X37" s="40">
        <f t="shared" si="3"/>
        <v>25</v>
      </c>
      <c r="Y37" s="153">
        <v>16</v>
      </c>
      <c r="Z37" s="153">
        <v>4</v>
      </c>
      <c r="AA37" s="35">
        <f t="shared" si="4"/>
        <v>25</v>
      </c>
    </row>
    <row r="38" spans="1:27" ht="12.75" customHeight="1">
      <c r="A38" s="7">
        <v>4</v>
      </c>
      <c r="B38" s="8">
        <v>424</v>
      </c>
      <c r="C38" s="113" t="s">
        <v>55</v>
      </c>
      <c r="D38" s="115" t="s">
        <v>103</v>
      </c>
      <c r="E38" s="49"/>
      <c r="F38" s="117"/>
      <c r="G38" s="153"/>
      <c r="H38" s="153"/>
      <c r="I38" s="153"/>
      <c r="J38" s="153"/>
      <c r="K38" s="30" t="str">
        <f t="shared" si="0"/>
        <v> </v>
      </c>
      <c r="L38" s="162">
        <v>11</v>
      </c>
      <c r="M38" s="153">
        <v>6</v>
      </c>
      <c r="N38" s="153">
        <v>106</v>
      </c>
      <c r="O38" s="153">
        <v>15</v>
      </c>
      <c r="P38" s="30">
        <f t="shared" si="1"/>
        <v>14.2</v>
      </c>
      <c r="Q38" s="162">
        <v>5</v>
      </c>
      <c r="R38" s="153">
        <v>1</v>
      </c>
      <c r="S38" s="153">
        <v>29</v>
      </c>
      <c r="T38" s="153">
        <v>2</v>
      </c>
      <c r="U38" s="30">
        <f t="shared" si="2"/>
        <v>6.9</v>
      </c>
      <c r="V38" s="147">
        <v>9</v>
      </c>
      <c r="W38" s="153">
        <v>0</v>
      </c>
      <c r="X38" s="40">
        <f t="shared" si="3"/>
        <v>0</v>
      </c>
      <c r="Y38" s="153">
        <v>9</v>
      </c>
      <c r="Z38" s="153">
        <v>0</v>
      </c>
      <c r="AA38" s="35">
        <f t="shared" si="4"/>
        <v>0</v>
      </c>
    </row>
    <row r="39" spans="1:27" ht="12.75" customHeight="1">
      <c r="A39" s="7">
        <v>4</v>
      </c>
      <c r="B39" s="8">
        <v>444</v>
      </c>
      <c r="C39" s="113" t="s">
        <v>55</v>
      </c>
      <c r="D39" s="115" t="s">
        <v>104</v>
      </c>
      <c r="E39" s="49"/>
      <c r="F39" s="117"/>
      <c r="G39" s="153"/>
      <c r="H39" s="153"/>
      <c r="I39" s="153"/>
      <c r="J39" s="153"/>
      <c r="K39" s="30" t="str">
        <f t="shared" si="0"/>
        <v> </v>
      </c>
      <c r="L39" s="162">
        <v>13</v>
      </c>
      <c r="M39" s="153">
        <v>12</v>
      </c>
      <c r="N39" s="153">
        <v>148</v>
      </c>
      <c r="O39" s="153">
        <v>30</v>
      </c>
      <c r="P39" s="30">
        <f t="shared" si="1"/>
        <v>20.3</v>
      </c>
      <c r="Q39" s="162">
        <v>5</v>
      </c>
      <c r="R39" s="153">
        <v>2</v>
      </c>
      <c r="S39" s="153">
        <v>27</v>
      </c>
      <c r="T39" s="153">
        <v>2</v>
      </c>
      <c r="U39" s="30">
        <f t="shared" si="2"/>
        <v>7.4</v>
      </c>
      <c r="V39" s="147">
        <v>17</v>
      </c>
      <c r="W39" s="153">
        <v>2</v>
      </c>
      <c r="X39" s="40">
        <f t="shared" si="3"/>
        <v>11.8</v>
      </c>
      <c r="Y39" s="153">
        <v>17</v>
      </c>
      <c r="Z39" s="153">
        <v>2</v>
      </c>
      <c r="AA39" s="35">
        <f t="shared" si="4"/>
        <v>11.8</v>
      </c>
    </row>
    <row r="40" spans="1:27" ht="12.75" customHeight="1">
      <c r="A40" s="7">
        <v>4</v>
      </c>
      <c r="B40" s="8">
        <v>445</v>
      </c>
      <c r="C40" s="113" t="s">
        <v>55</v>
      </c>
      <c r="D40" s="115" t="s">
        <v>105</v>
      </c>
      <c r="E40" s="49">
        <v>40</v>
      </c>
      <c r="F40" s="117" t="s">
        <v>157</v>
      </c>
      <c r="G40" s="153">
        <v>31</v>
      </c>
      <c r="H40" s="153">
        <v>26</v>
      </c>
      <c r="I40" s="153">
        <v>501</v>
      </c>
      <c r="J40" s="153">
        <v>161</v>
      </c>
      <c r="K40" s="30">
        <f t="shared" si="0"/>
        <v>32.1</v>
      </c>
      <c r="L40" s="162">
        <v>25</v>
      </c>
      <c r="M40" s="153">
        <v>21</v>
      </c>
      <c r="N40" s="153">
        <v>436</v>
      </c>
      <c r="O40" s="153">
        <v>147</v>
      </c>
      <c r="P40" s="30">
        <f t="shared" si="1"/>
        <v>33.7</v>
      </c>
      <c r="Q40" s="162">
        <v>5</v>
      </c>
      <c r="R40" s="153">
        <v>4</v>
      </c>
      <c r="S40" s="153">
        <v>37</v>
      </c>
      <c r="T40" s="153">
        <v>5</v>
      </c>
      <c r="U40" s="30">
        <f t="shared" si="2"/>
        <v>13.5</v>
      </c>
      <c r="V40" s="147">
        <v>58</v>
      </c>
      <c r="W40" s="153">
        <v>15</v>
      </c>
      <c r="X40" s="40">
        <f t="shared" si="3"/>
        <v>25.9</v>
      </c>
      <c r="Y40" s="153">
        <v>58</v>
      </c>
      <c r="Z40" s="153">
        <v>15</v>
      </c>
      <c r="AA40" s="35">
        <f t="shared" si="4"/>
        <v>25.9</v>
      </c>
    </row>
    <row r="41" spans="1:27" ht="12.75" customHeight="1">
      <c r="A41" s="7">
        <v>4</v>
      </c>
      <c r="B41" s="8">
        <v>501</v>
      </c>
      <c r="C41" s="113" t="s">
        <v>55</v>
      </c>
      <c r="D41" s="115" t="s">
        <v>106</v>
      </c>
      <c r="E41" s="5"/>
      <c r="F41" s="117"/>
      <c r="G41" s="153"/>
      <c r="H41" s="153"/>
      <c r="I41" s="153"/>
      <c r="J41" s="153"/>
      <c r="K41" s="30" t="str">
        <f t="shared" si="0"/>
        <v> </v>
      </c>
      <c r="L41" s="162">
        <v>18</v>
      </c>
      <c r="M41" s="153">
        <v>11</v>
      </c>
      <c r="N41" s="153">
        <v>180</v>
      </c>
      <c r="O41" s="153">
        <v>26</v>
      </c>
      <c r="P41" s="30">
        <f t="shared" si="1"/>
        <v>14.4</v>
      </c>
      <c r="Q41" s="162">
        <v>5</v>
      </c>
      <c r="R41" s="153">
        <v>2</v>
      </c>
      <c r="S41" s="153">
        <v>31</v>
      </c>
      <c r="T41" s="153">
        <v>2</v>
      </c>
      <c r="U41" s="30">
        <f t="shared" si="2"/>
        <v>6.5</v>
      </c>
      <c r="V41" s="147">
        <v>37</v>
      </c>
      <c r="W41" s="153">
        <v>7</v>
      </c>
      <c r="X41" s="40">
        <f t="shared" si="3"/>
        <v>18.9</v>
      </c>
      <c r="Y41" s="153">
        <v>23</v>
      </c>
      <c r="Z41" s="153">
        <v>4</v>
      </c>
      <c r="AA41" s="35">
        <f t="shared" si="4"/>
        <v>17.4</v>
      </c>
    </row>
    <row r="42" spans="1:27" ht="12.75" customHeight="1">
      <c r="A42" s="7">
        <v>4</v>
      </c>
      <c r="B42" s="8">
        <v>505</v>
      </c>
      <c r="C42" s="113" t="s">
        <v>55</v>
      </c>
      <c r="D42" s="115" t="s">
        <v>108</v>
      </c>
      <c r="E42" s="49">
        <v>30</v>
      </c>
      <c r="F42" s="117" t="s">
        <v>116</v>
      </c>
      <c r="G42" s="153">
        <v>31</v>
      </c>
      <c r="H42" s="153">
        <v>25</v>
      </c>
      <c r="I42" s="153">
        <v>325</v>
      </c>
      <c r="J42" s="153">
        <v>84</v>
      </c>
      <c r="K42" s="30">
        <f t="shared" si="0"/>
        <v>25.8</v>
      </c>
      <c r="L42" s="162">
        <v>29</v>
      </c>
      <c r="M42" s="153">
        <v>24</v>
      </c>
      <c r="N42" s="153">
        <v>317</v>
      </c>
      <c r="O42" s="153">
        <v>81</v>
      </c>
      <c r="P42" s="30">
        <f t="shared" si="1"/>
        <v>25.6</v>
      </c>
      <c r="Q42" s="162">
        <v>5</v>
      </c>
      <c r="R42" s="153">
        <v>2</v>
      </c>
      <c r="S42" s="153">
        <v>34</v>
      </c>
      <c r="T42" s="153">
        <v>4</v>
      </c>
      <c r="U42" s="30">
        <f t="shared" si="2"/>
        <v>11.8</v>
      </c>
      <c r="V42" s="147">
        <v>32</v>
      </c>
      <c r="W42" s="153">
        <v>5</v>
      </c>
      <c r="X42" s="40">
        <f t="shared" si="3"/>
        <v>15.6</v>
      </c>
      <c r="Y42" s="153">
        <v>26</v>
      </c>
      <c r="Z42" s="153">
        <v>1</v>
      </c>
      <c r="AA42" s="35">
        <f t="shared" si="4"/>
        <v>3.8</v>
      </c>
    </row>
    <row r="43" spans="1:27" ht="12.75" customHeight="1">
      <c r="A43" s="7">
        <v>4</v>
      </c>
      <c r="B43" s="8">
        <v>581</v>
      </c>
      <c r="C43" s="113" t="s">
        <v>55</v>
      </c>
      <c r="D43" s="115" t="s">
        <v>109</v>
      </c>
      <c r="E43" s="5"/>
      <c r="F43" s="117"/>
      <c r="G43" s="153"/>
      <c r="H43" s="153"/>
      <c r="I43" s="153"/>
      <c r="J43" s="153"/>
      <c r="K43" s="30" t="str">
        <f t="shared" si="0"/>
        <v> </v>
      </c>
      <c r="L43" s="162">
        <v>17</v>
      </c>
      <c r="M43" s="153">
        <v>14</v>
      </c>
      <c r="N43" s="153">
        <v>198</v>
      </c>
      <c r="O43" s="153">
        <v>50</v>
      </c>
      <c r="P43" s="30">
        <f t="shared" si="1"/>
        <v>25.3</v>
      </c>
      <c r="Q43" s="162">
        <v>5</v>
      </c>
      <c r="R43" s="153">
        <v>2</v>
      </c>
      <c r="S43" s="153">
        <v>25</v>
      </c>
      <c r="T43" s="153">
        <v>2</v>
      </c>
      <c r="U43" s="30">
        <f t="shared" si="2"/>
        <v>8</v>
      </c>
      <c r="V43" s="147">
        <v>21</v>
      </c>
      <c r="W43" s="153">
        <v>1</v>
      </c>
      <c r="X43" s="40">
        <f t="shared" si="3"/>
        <v>4.8</v>
      </c>
      <c r="Y43" s="153">
        <v>13</v>
      </c>
      <c r="Z43" s="153">
        <v>0</v>
      </c>
      <c r="AA43" s="35">
        <f t="shared" si="4"/>
        <v>0</v>
      </c>
    </row>
    <row r="44" spans="1:27" ht="12.75" customHeight="1">
      <c r="A44" s="7">
        <v>4</v>
      </c>
      <c r="B44" s="8">
        <v>603</v>
      </c>
      <c r="C44" s="113" t="s">
        <v>55</v>
      </c>
      <c r="D44" s="115" t="s">
        <v>111</v>
      </c>
      <c r="E44" s="5"/>
      <c r="F44" s="117"/>
      <c r="G44" s="153"/>
      <c r="H44" s="153"/>
      <c r="I44" s="153"/>
      <c r="J44" s="153"/>
      <c r="K44" s="30" t="str">
        <f t="shared" si="0"/>
        <v> </v>
      </c>
      <c r="L44" s="162">
        <v>21</v>
      </c>
      <c r="M44" s="153">
        <v>16</v>
      </c>
      <c r="N44" s="153">
        <v>242</v>
      </c>
      <c r="O44" s="153">
        <v>71</v>
      </c>
      <c r="P44" s="30">
        <f t="shared" si="1"/>
        <v>29.3</v>
      </c>
      <c r="Q44" s="162">
        <v>5</v>
      </c>
      <c r="R44" s="153">
        <v>1</v>
      </c>
      <c r="S44" s="153">
        <v>26</v>
      </c>
      <c r="T44" s="153">
        <v>1</v>
      </c>
      <c r="U44" s="30">
        <f t="shared" si="2"/>
        <v>3.8</v>
      </c>
      <c r="V44" s="147">
        <v>39</v>
      </c>
      <c r="W44" s="153">
        <v>3</v>
      </c>
      <c r="X44" s="40">
        <f t="shared" si="3"/>
        <v>7.7</v>
      </c>
      <c r="Y44" s="153">
        <v>35</v>
      </c>
      <c r="Z44" s="153">
        <v>3</v>
      </c>
      <c r="AA44" s="35">
        <f t="shared" si="4"/>
        <v>8.6</v>
      </c>
    </row>
    <row r="45" spans="1:27" ht="12.75" customHeight="1" thickBot="1">
      <c r="A45" s="7">
        <v>4</v>
      </c>
      <c r="B45" s="8">
        <v>606</v>
      </c>
      <c r="C45" s="113" t="s">
        <v>55</v>
      </c>
      <c r="D45" s="115" t="s">
        <v>112</v>
      </c>
      <c r="E45" s="6"/>
      <c r="F45" s="124"/>
      <c r="G45" s="155"/>
      <c r="H45" s="153"/>
      <c r="I45" s="155"/>
      <c r="J45" s="153"/>
      <c r="K45" s="30" t="str">
        <f t="shared" si="0"/>
        <v> </v>
      </c>
      <c r="L45" s="163">
        <v>16</v>
      </c>
      <c r="M45" s="153">
        <v>13</v>
      </c>
      <c r="N45" s="155">
        <v>176</v>
      </c>
      <c r="O45" s="153">
        <v>36</v>
      </c>
      <c r="P45" s="30">
        <f t="shared" si="1"/>
        <v>20.5</v>
      </c>
      <c r="Q45" s="163">
        <v>5</v>
      </c>
      <c r="R45" s="153">
        <v>3</v>
      </c>
      <c r="S45" s="155">
        <v>30</v>
      </c>
      <c r="T45" s="153">
        <v>3</v>
      </c>
      <c r="U45" s="30">
        <f t="shared" si="2"/>
        <v>10</v>
      </c>
      <c r="V45" s="148">
        <v>50</v>
      </c>
      <c r="W45" s="153">
        <v>12</v>
      </c>
      <c r="X45" s="40">
        <f t="shared" si="3"/>
        <v>24</v>
      </c>
      <c r="Y45" s="153">
        <v>32</v>
      </c>
      <c r="Z45" s="153">
        <v>4</v>
      </c>
      <c r="AA45" s="35">
        <f t="shared" si="4"/>
        <v>12.5</v>
      </c>
    </row>
    <row r="46" spans="1:27" ht="12.75" customHeight="1" thickBot="1">
      <c r="A46" s="12"/>
      <c r="B46" s="18">
        <v>900</v>
      </c>
      <c r="C46" s="19"/>
      <c r="D46" s="20" t="s">
        <v>19</v>
      </c>
      <c r="E46" s="9"/>
      <c r="F46" s="10"/>
      <c r="G46" s="143"/>
      <c r="H46" s="143"/>
      <c r="I46" s="143"/>
      <c r="J46" s="143"/>
      <c r="K46" s="31"/>
      <c r="L46" s="164">
        <f>SUM(L10:L45)</f>
        <v>786</v>
      </c>
      <c r="M46" s="164">
        <f>SUM(M10:M45)</f>
        <v>616</v>
      </c>
      <c r="N46" s="164">
        <f>SUM(N10:N45)</f>
        <v>10952</v>
      </c>
      <c r="O46" s="164">
        <f>SUM(O10:O45)</f>
        <v>2603</v>
      </c>
      <c r="P46" s="33">
        <f>IF(L46=" "," ",ROUND(O46/N46*100,1))</f>
        <v>23.8</v>
      </c>
      <c r="Q46" s="164">
        <f>SUM(Q10:Q45)</f>
        <v>184</v>
      </c>
      <c r="R46" s="164">
        <f>SUM(R10:R45)</f>
        <v>79</v>
      </c>
      <c r="S46" s="164">
        <f>SUM(S10:S45)</f>
        <v>1299</v>
      </c>
      <c r="T46" s="164">
        <f>SUM(T10:T45)</f>
        <v>121</v>
      </c>
      <c r="U46" s="33">
        <f>IF(Q46=""," ",ROUND(T46/S46*100,1))</f>
        <v>9.3</v>
      </c>
      <c r="V46" s="169"/>
      <c r="W46" s="143"/>
      <c r="X46" s="41"/>
      <c r="Y46" s="143"/>
      <c r="Z46" s="143"/>
      <c r="AA46" s="36"/>
    </row>
    <row r="47" spans="1:27" ht="12.75" customHeight="1">
      <c r="A47" s="7">
        <v>4</v>
      </c>
      <c r="B47" s="8"/>
      <c r="C47" s="113" t="s">
        <v>55</v>
      </c>
      <c r="D47" s="120" t="s">
        <v>58</v>
      </c>
      <c r="E47" s="82"/>
      <c r="F47" s="83"/>
      <c r="G47" s="159"/>
      <c r="H47" s="159"/>
      <c r="I47" s="159"/>
      <c r="J47" s="159"/>
      <c r="K47" s="84"/>
      <c r="L47" s="165">
        <v>1</v>
      </c>
      <c r="M47" s="166">
        <v>1</v>
      </c>
      <c r="N47" s="166">
        <v>60</v>
      </c>
      <c r="O47" s="166">
        <v>20</v>
      </c>
      <c r="P47" s="50">
        <f aca="true" t="shared" si="5" ref="P47:P52">IF(L47=""," ",ROUND(O47/N47*100,1))</f>
        <v>33.3</v>
      </c>
      <c r="Q47" s="165"/>
      <c r="R47" s="166"/>
      <c r="S47" s="166"/>
      <c r="T47" s="166"/>
      <c r="U47" s="50" t="str">
        <f>IF(Q47=""," ",ROUND(T47/S47*100,1))</f>
        <v> </v>
      </c>
      <c r="V47" s="170"/>
      <c r="W47" s="159"/>
      <c r="X47" s="85"/>
      <c r="Y47" s="159"/>
      <c r="Z47" s="159"/>
      <c r="AA47" s="37"/>
    </row>
    <row r="48" spans="1:27" ht="12.75" customHeight="1">
      <c r="A48" s="7">
        <v>4</v>
      </c>
      <c r="B48" s="8"/>
      <c r="C48" s="113" t="s">
        <v>55</v>
      </c>
      <c r="D48" s="115" t="s">
        <v>61</v>
      </c>
      <c r="E48" s="21"/>
      <c r="F48" s="22"/>
      <c r="G48" s="160"/>
      <c r="H48" s="160"/>
      <c r="I48" s="160"/>
      <c r="J48" s="160"/>
      <c r="K48" s="32"/>
      <c r="L48" s="162">
        <v>2</v>
      </c>
      <c r="M48" s="153">
        <v>2</v>
      </c>
      <c r="N48" s="153">
        <v>43</v>
      </c>
      <c r="O48" s="153">
        <v>20</v>
      </c>
      <c r="P48" s="30">
        <f t="shared" si="5"/>
        <v>46.5</v>
      </c>
      <c r="Q48" s="162"/>
      <c r="R48" s="153"/>
      <c r="S48" s="153"/>
      <c r="T48" s="153"/>
      <c r="U48" s="30" t="str">
        <f>IF(Q48=""," ",ROUND(T48/S48*100,1))</f>
        <v> </v>
      </c>
      <c r="V48" s="171"/>
      <c r="W48" s="160"/>
      <c r="X48" s="42"/>
      <c r="Y48" s="160"/>
      <c r="Z48" s="160"/>
      <c r="AA48" s="37"/>
    </row>
    <row r="49" spans="1:27" ht="12.75" customHeight="1">
      <c r="A49" s="7">
        <v>4</v>
      </c>
      <c r="B49" s="8"/>
      <c r="C49" s="113" t="s">
        <v>55</v>
      </c>
      <c r="D49" s="115" t="s">
        <v>154</v>
      </c>
      <c r="E49" s="21"/>
      <c r="F49" s="22"/>
      <c r="G49" s="160"/>
      <c r="H49" s="160"/>
      <c r="I49" s="160"/>
      <c r="J49" s="160"/>
      <c r="K49" s="32"/>
      <c r="L49" s="162">
        <v>9</v>
      </c>
      <c r="M49" s="153">
        <v>0</v>
      </c>
      <c r="N49" s="153">
        <v>211</v>
      </c>
      <c r="O49" s="153">
        <v>0</v>
      </c>
      <c r="P49" s="30">
        <f t="shared" si="5"/>
        <v>0</v>
      </c>
      <c r="Q49" s="162"/>
      <c r="R49" s="153"/>
      <c r="S49" s="153"/>
      <c r="T49" s="153"/>
      <c r="U49" s="30"/>
      <c r="V49" s="171"/>
      <c r="W49" s="160"/>
      <c r="X49" s="42"/>
      <c r="Y49" s="160"/>
      <c r="Z49" s="160"/>
      <c r="AA49" s="37"/>
    </row>
    <row r="50" spans="1:27" ht="12.75" customHeight="1">
      <c r="A50" s="7">
        <v>4</v>
      </c>
      <c r="B50" s="8"/>
      <c r="C50" s="113" t="s">
        <v>55</v>
      </c>
      <c r="D50" s="115" t="s">
        <v>158</v>
      </c>
      <c r="E50" s="21"/>
      <c r="F50" s="22"/>
      <c r="G50" s="160"/>
      <c r="H50" s="160"/>
      <c r="I50" s="160"/>
      <c r="J50" s="160"/>
      <c r="K50" s="32"/>
      <c r="L50" s="162">
        <v>2</v>
      </c>
      <c r="M50" s="153">
        <v>2</v>
      </c>
      <c r="N50" s="153">
        <v>127</v>
      </c>
      <c r="O50" s="153">
        <v>34</v>
      </c>
      <c r="P50" s="30">
        <f t="shared" si="5"/>
        <v>26.8</v>
      </c>
      <c r="Q50" s="162"/>
      <c r="R50" s="153"/>
      <c r="S50" s="153"/>
      <c r="T50" s="153"/>
      <c r="U50" s="30"/>
      <c r="V50" s="171"/>
      <c r="W50" s="160"/>
      <c r="X50" s="42"/>
      <c r="Y50" s="160"/>
      <c r="Z50" s="160"/>
      <c r="AA50" s="37"/>
    </row>
    <row r="51" spans="1:27" ht="12.75" customHeight="1">
      <c r="A51" s="7">
        <v>4</v>
      </c>
      <c r="B51" s="8"/>
      <c r="C51" s="113" t="s">
        <v>55</v>
      </c>
      <c r="D51" s="115" t="s">
        <v>99</v>
      </c>
      <c r="E51" s="21"/>
      <c r="F51" s="22"/>
      <c r="G51" s="160"/>
      <c r="H51" s="160"/>
      <c r="I51" s="160"/>
      <c r="J51" s="160"/>
      <c r="K51" s="32"/>
      <c r="L51" s="162">
        <v>2</v>
      </c>
      <c r="M51" s="153">
        <v>2</v>
      </c>
      <c r="N51" s="153">
        <v>35</v>
      </c>
      <c r="O51" s="153">
        <v>11</v>
      </c>
      <c r="P51" s="30">
        <f t="shared" si="5"/>
        <v>31.4</v>
      </c>
      <c r="Q51" s="162"/>
      <c r="R51" s="153"/>
      <c r="S51" s="153"/>
      <c r="T51" s="153"/>
      <c r="U51" s="30" t="str">
        <f>IF(Q51=""," ",ROUND(T51/S51*100,1))</f>
        <v> </v>
      </c>
      <c r="V51" s="171"/>
      <c r="W51" s="160"/>
      <c r="X51" s="42"/>
      <c r="Y51" s="160"/>
      <c r="Z51" s="160"/>
      <c r="AA51" s="38"/>
    </row>
    <row r="52" spans="1:27" ht="12.75" customHeight="1" thickBot="1">
      <c r="A52" s="7">
        <v>4</v>
      </c>
      <c r="B52" s="8"/>
      <c r="C52" s="113" t="s">
        <v>55</v>
      </c>
      <c r="D52" s="121" t="s">
        <v>105</v>
      </c>
      <c r="E52" s="86"/>
      <c r="F52" s="87"/>
      <c r="G52" s="161"/>
      <c r="H52" s="161"/>
      <c r="I52" s="161"/>
      <c r="J52" s="161"/>
      <c r="K52" s="88"/>
      <c r="L52" s="167">
        <v>1</v>
      </c>
      <c r="M52" s="168">
        <v>1</v>
      </c>
      <c r="N52" s="168">
        <v>28</v>
      </c>
      <c r="O52" s="168">
        <v>9</v>
      </c>
      <c r="P52" s="81">
        <f t="shared" si="5"/>
        <v>32.1</v>
      </c>
      <c r="Q52" s="167"/>
      <c r="R52" s="168"/>
      <c r="S52" s="168"/>
      <c r="T52" s="168"/>
      <c r="U52" s="81" t="str">
        <f>IF(Q52=""," ",ROUND(T52/S52*100,1))</f>
        <v> </v>
      </c>
      <c r="V52" s="172"/>
      <c r="W52" s="161"/>
      <c r="X52" s="89"/>
      <c r="Y52" s="161"/>
      <c r="Z52" s="161"/>
      <c r="AA52" s="39"/>
    </row>
    <row r="53" spans="1:27" ht="12.75" customHeight="1" thickBot="1">
      <c r="A53" s="12"/>
      <c r="B53" s="18">
        <v>999</v>
      </c>
      <c r="C53" s="19"/>
      <c r="D53" s="20" t="s">
        <v>18</v>
      </c>
      <c r="E53" s="9"/>
      <c r="F53" s="10"/>
      <c r="G53" s="143"/>
      <c r="H53" s="143"/>
      <c r="I53" s="143"/>
      <c r="J53" s="143"/>
      <c r="K53" s="31"/>
      <c r="L53" s="164">
        <f>SUM(L47:L52)</f>
        <v>17</v>
      </c>
      <c r="M53" s="164">
        <f>SUM(M47:M52)</f>
        <v>8</v>
      </c>
      <c r="N53" s="164">
        <f>SUM(N47:N52)</f>
        <v>504</v>
      </c>
      <c r="O53" s="164">
        <f>SUM(O47:O52)</f>
        <v>94</v>
      </c>
      <c r="P53" s="33">
        <f>IF(L53=0,"",ROUND(O53/N53*100,1))</f>
        <v>18.7</v>
      </c>
      <c r="Q53" s="164">
        <f>SUM(Q47:Q52)</f>
        <v>0</v>
      </c>
      <c r="R53" s="164">
        <f>SUM(R47:R52)</f>
        <v>0</v>
      </c>
      <c r="S53" s="164">
        <f>SUM(S47:S52)</f>
        <v>0</v>
      </c>
      <c r="T53" s="164">
        <f>SUM(T47:T52)</f>
        <v>0</v>
      </c>
      <c r="U53" s="33" t="str">
        <f>IF(Q53=0," ",ROUND(T53/S53*100,1))</f>
        <v> </v>
      </c>
      <c r="V53" s="169"/>
      <c r="W53" s="143"/>
      <c r="X53" s="41"/>
      <c r="Y53" s="143"/>
      <c r="Z53" s="143"/>
      <c r="AA53" s="36"/>
    </row>
    <row r="54" spans="1:27" ht="12.75" customHeight="1" thickBot="1">
      <c r="A54" s="12"/>
      <c r="B54" s="17">
        <v>1000</v>
      </c>
      <c r="C54" s="301" t="s">
        <v>8</v>
      </c>
      <c r="D54" s="302"/>
      <c r="E54" s="9"/>
      <c r="F54" s="10"/>
      <c r="G54" s="151">
        <f>SUM(G10:G45)</f>
        <v>689</v>
      </c>
      <c r="H54" s="151">
        <f>SUM(H10:H45)</f>
        <v>540</v>
      </c>
      <c r="I54" s="151">
        <f>SUM(I10:I45)</f>
        <v>9269</v>
      </c>
      <c r="J54" s="151">
        <f>SUM(J10:J45)</f>
        <v>2363</v>
      </c>
      <c r="K54" s="33">
        <f>IF(G54=" "," ",ROUND(J54/I54*100,1))</f>
        <v>25.5</v>
      </c>
      <c r="L54" s="157">
        <f>L46+L53</f>
        <v>803</v>
      </c>
      <c r="M54" s="151">
        <f>M46+M53</f>
        <v>624</v>
      </c>
      <c r="N54" s="151">
        <f>N46+N53</f>
        <v>11456</v>
      </c>
      <c r="O54" s="151">
        <f>O46+O53</f>
        <v>2697</v>
      </c>
      <c r="P54" s="33">
        <f>IF(L54=""," ",ROUND(O54/N54*100,1))</f>
        <v>23.5</v>
      </c>
      <c r="Q54" s="157">
        <f>Q46+Q53</f>
        <v>184</v>
      </c>
      <c r="R54" s="151">
        <f>R46+R53</f>
        <v>79</v>
      </c>
      <c r="S54" s="151">
        <f>S46+S53</f>
        <v>1299</v>
      </c>
      <c r="T54" s="151">
        <f>T46+T53</f>
        <v>121</v>
      </c>
      <c r="U54" s="33">
        <f>IF(Q54=""," ",ROUND(T54/S54*100,1))</f>
        <v>9.3</v>
      </c>
      <c r="V54" s="150">
        <f>SUM(V10:V45)</f>
        <v>3017</v>
      </c>
      <c r="W54" s="151">
        <f>SUM(W10:W45)</f>
        <v>350</v>
      </c>
      <c r="X54" s="182">
        <f>IF(V54=""," ",ROUND(W54/V54*100,1))</f>
        <v>11.6</v>
      </c>
      <c r="Y54" s="151">
        <f>SUM(Y10:Y45)</f>
        <v>2099</v>
      </c>
      <c r="Z54" s="151">
        <f>SUM(Z10:Z45)</f>
        <v>202</v>
      </c>
      <c r="AA54" s="34">
        <f>IF(Y54=0," ",ROUND(Z54/Y54*100,1))</f>
        <v>9.6</v>
      </c>
    </row>
  </sheetData>
  <sheetProtection/>
  <mergeCells count="30">
    <mergeCell ref="C54:D54"/>
    <mergeCell ref="E7:K7"/>
    <mergeCell ref="L7:P7"/>
    <mergeCell ref="Q7:U7"/>
    <mergeCell ref="U8:U9"/>
    <mergeCell ref="P8:P9"/>
    <mergeCell ref="Q8:Q9"/>
    <mergeCell ref="S8:S9"/>
    <mergeCell ref="C4:D4"/>
    <mergeCell ref="C7:C9"/>
    <mergeCell ref="D7:D9"/>
    <mergeCell ref="E8:E9"/>
    <mergeCell ref="Y8:AA8"/>
    <mergeCell ref="A7:A9"/>
    <mergeCell ref="B7:B9"/>
    <mergeCell ref="N8:N9"/>
    <mergeCell ref="V7:AA7"/>
    <mergeCell ref="G8:G9"/>
    <mergeCell ref="I8:I9"/>
    <mergeCell ref="L8:L9"/>
    <mergeCell ref="V8:V9"/>
    <mergeCell ref="V6:X6"/>
    <mergeCell ref="Q6:S6"/>
    <mergeCell ref="L6:N6"/>
    <mergeCell ref="X8:X9"/>
    <mergeCell ref="K8:K9"/>
    <mergeCell ref="F4:H4"/>
    <mergeCell ref="J4:M4"/>
    <mergeCell ref="E6:F6"/>
    <mergeCell ref="F8:F9"/>
  </mergeCells>
  <conditionalFormatting sqref="T47:T52 R47:R52 O47:O52 M47:M52 J10:J45 H10:H45 O10:O45 M10:M45 T10:T45 R10:R45 W10:W45 Z10:Z45">
    <cfRule type="cellIs" priority="1" dxfId="1" operator="lessThanOrEqual" stopIfTrue="1">
      <formula>G10</formula>
    </cfRule>
    <cfRule type="cellIs" priority="2" dxfId="0" operator="greaterThan" stopIfTrue="1">
      <formula>G10</formula>
    </cfRule>
  </conditionalFormatting>
  <conditionalFormatting sqref="Y10:Y45">
    <cfRule type="cellIs" priority="3" dxfId="1" operator="lessThanOrEqual" stopIfTrue="1">
      <formula>V10</formula>
    </cfRule>
    <cfRule type="cellIs" priority="4" dxfId="0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&amp;R（宮城県）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2008-10-23T07:01:06Z</cp:lastPrinted>
  <dcterms:created xsi:type="dcterms:W3CDTF">2002-01-07T10:53:07Z</dcterms:created>
  <dcterms:modified xsi:type="dcterms:W3CDTF">2008-10-23T07:40:56Z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-1038667256</vt:i4>
  </property>
  <property fmtid="{D5CDD505-2E9C-101B-9397-08002B2CF9AE}" pid="3" name="_EmailSubject">
    <vt:lpwstr>１－４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