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4670" windowHeight="8310" activeTab="0"/>
  </bookViews>
  <sheets>
    <sheet name="4-1" sheetId="1" r:id="rId1"/>
    <sheet name="4-2" sheetId="2" r:id="rId2"/>
    <sheet name="4-3" sheetId="3" r:id="rId3"/>
  </sheets>
  <definedNames>
    <definedName name="_xlnm.Print_Area" localSheetId="1">'4-2'!$A$1:$U$49</definedName>
    <definedName name="_xlnm.Print_Titles" localSheetId="0">'4-1'!$4:$6</definedName>
    <definedName name="_xlnm.Print_Titles" localSheetId="1">'4-2'!$4:$6</definedName>
    <definedName name="_xlnm.Print_Titles" localSheetId="2">'4-3'!$5:$9</definedName>
  </definedNames>
  <calcPr fullCalcOnLoad="1"/>
</workbook>
</file>

<file path=xl/sharedStrings.xml><?xml version="1.0" encoding="utf-8"?>
<sst xmlns="http://schemas.openxmlformats.org/spreadsheetml/2006/main" count="527" uniqueCount="220">
  <si>
    <t>都道府県名</t>
  </si>
  <si>
    <t>審議会等数</t>
  </si>
  <si>
    <t>総委員数</t>
  </si>
  <si>
    <t>審議会等数</t>
  </si>
  <si>
    <t>地方自治法(第180条の５）に基づく委員会等における登用状況</t>
  </si>
  <si>
    <t>委員会等数</t>
  </si>
  <si>
    <t>都道府県ｺｰﾄﾞ</t>
  </si>
  <si>
    <t>庁内連絡会議の有無</t>
  </si>
  <si>
    <t>目標値（％）</t>
  </si>
  <si>
    <t>女性比率（％）</t>
  </si>
  <si>
    <t>諮問機関の有無</t>
  </si>
  <si>
    <t>担当課（室）名</t>
  </si>
  <si>
    <t>管理職の在職状況</t>
  </si>
  <si>
    <t>目標年度</t>
  </si>
  <si>
    <t>地方自治法（第202条の３）に基づく審議会等における登用状況</t>
  </si>
  <si>
    <t>うち女性委員等数</t>
  </si>
  <si>
    <t>公布日</t>
  </si>
  <si>
    <t>施行日</t>
  </si>
  <si>
    <t>条例名称</t>
  </si>
  <si>
    <t>計画期間</t>
  </si>
  <si>
    <t>男女共同参画に関する宣言</t>
  </si>
  <si>
    <t>合　　　　計</t>
  </si>
  <si>
    <t>合　　　計</t>
  </si>
  <si>
    <t>宣言名称</t>
  </si>
  <si>
    <t>宣言の形態</t>
  </si>
  <si>
    <t>国との共催</t>
  </si>
  <si>
    <t>有</t>
  </si>
  <si>
    <t>無</t>
  </si>
  <si>
    <t>有</t>
  </si>
  <si>
    <t>管理職総数</t>
  </si>
  <si>
    <t>うち女性管理職数</t>
  </si>
  <si>
    <t>うち一般行政職</t>
  </si>
  <si>
    <t>広域小計</t>
  </si>
  <si>
    <t>小計</t>
  </si>
  <si>
    <t>所属</t>
  </si>
  <si>
    <t>事務所掌</t>
  </si>
  <si>
    <t>現在の状況</t>
  </si>
  <si>
    <t>計画名</t>
  </si>
  <si>
    <t>うち女性委員を含む数</t>
  </si>
  <si>
    <t>調査票４－１</t>
  </si>
  <si>
    <t>調査票４－２</t>
  </si>
  <si>
    <t>市（区）町村別集計項目（女性の登用）　</t>
  </si>
  <si>
    <t>市（区）町村コード</t>
  </si>
  <si>
    <t>市（区）町村名</t>
  </si>
  <si>
    <t>審議会等委員の目標（目標を設定している市（区）町村のみ記入）</t>
  </si>
  <si>
    <t>市（区）町村別集計項目（推進体制等）　</t>
  </si>
  <si>
    <t>男女共同参画関係施策についての苦情の処理を行う体制の有無</t>
  </si>
  <si>
    <t>調査時点コード</t>
  </si>
  <si>
    <r>
      <t>男女共同参画に関する条例</t>
    </r>
    <r>
      <rPr>
        <sz val="10"/>
        <color indexed="10"/>
        <rFont val="ＭＳ Ｐゴシック"/>
        <family val="3"/>
      </rPr>
      <t>（可決済のもの）</t>
    </r>
  </si>
  <si>
    <t>その他：平成　年　月　日</t>
  </si>
  <si>
    <t>市（区）長</t>
  </si>
  <si>
    <t>調査時点ｺｰﾄﾞ</t>
  </si>
  <si>
    <t>男女共同参画に関する計画
（平成19年4月1日現在で有効なもの）</t>
  </si>
  <si>
    <t>男女共同参画・女性のための総合的な施設名称
(平成19年4月1日現在で開設済の施設)</t>
  </si>
  <si>
    <t>宣　 言
年月日</t>
  </si>
  <si>
    <t>調査票４－３</t>
  </si>
  <si>
    <t>副市（区）長数</t>
  </si>
  <si>
    <t>うち
女性副市（区）長数</t>
  </si>
  <si>
    <t>自治会長数</t>
  </si>
  <si>
    <t>うち
女性自治会長数</t>
  </si>
  <si>
    <t>市（区）町村別集計項目（総合的な施設、苦情処理体制、宣言、首長等の状況）　</t>
  </si>
  <si>
    <t>首長等の状況</t>
  </si>
  <si>
    <t>町村長</t>
  </si>
  <si>
    <t>副町村数</t>
  </si>
  <si>
    <t>うち
女性副町村長数</t>
  </si>
  <si>
    <t>静岡県</t>
  </si>
  <si>
    <t>富士宮市</t>
  </si>
  <si>
    <t>熱海市</t>
  </si>
  <si>
    <t xml:space="preserve"> </t>
  </si>
  <si>
    <t>男女共同参画推進室</t>
  </si>
  <si>
    <t>熱海市男女共同参画推進条例</t>
  </si>
  <si>
    <t>男女が共に輝くあたみ２１プラン（改訂版　平成１８～２２年度）</t>
  </si>
  <si>
    <t>伊東市</t>
  </si>
  <si>
    <t>伊東市男女共同参画　あすを奏でるハーモニープラン</t>
  </si>
  <si>
    <t>伊豆の国市</t>
  </si>
  <si>
    <t>伊豆市</t>
  </si>
  <si>
    <t>伊豆市男女共同参画プラン</t>
  </si>
  <si>
    <t>下田市</t>
  </si>
  <si>
    <t>企画財政課</t>
  </si>
  <si>
    <t>下田市男女共同参画推進プラン「新たなるパートナーシップ創造計画」</t>
  </si>
  <si>
    <t>掛川市男女共同参画行動計画</t>
  </si>
  <si>
    <t>菊川市</t>
  </si>
  <si>
    <t>企画政策課</t>
  </si>
  <si>
    <t>菊川市男女共同参画プラン</t>
  </si>
  <si>
    <t>湖西市</t>
  </si>
  <si>
    <t>地域振興課</t>
  </si>
  <si>
    <t>輝く未来を・・・女と男プランこさい</t>
  </si>
  <si>
    <t>御前崎市</t>
  </si>
  <si>
    <t>企画調整課</t>
  </si>
  <si>
    <t>きらり輝くしあわせづくり計画（御前崎市男女共同参画）</t>
  </si>
  <si>
    <t>御殿場市</t>
  </si>
  <si>
    <t>第二次レインボープラン御殿場２１</t>
  </si>
  <si>
    <t>三島市</t>
  </si>
  <si>
    <t>三島市男女共同参画プラン（みしまアクションプラン・パート２）</t>
  </si>
  <si>
    <t>沼津市</t>
  </si>
  <si>
    <t>男女共生推進室</t>
  </si>
  <si>
    <t>ぬまづ男女（ひと）ハーモニープラン２</t>
  </si>
  <si>
    <t>焼津市</t>
  </si>
  <si>
    <t>焼津市男女共同参画行動計画「やいづ未来創造プラン」</t>
  </si>
  <si>
    <t>裾野市</t>
  </si>
  <si>
    <t>男女共同参画プラン　はじめのいっぽⅡ　改訂版</t>
  </si>
  <si>
    <t>平成23年度</t>
  </si>
  <si>
    <t>袋井市</t>
  </si>
  <si>
    <t>袋井市男女共同参画プラン</t>
  </si>
  <si>
    <t>島田市</t>
  </si>
  <si>
    <t>企画課</t>
  </si>
  <si>
    <t>男女パートナーシップしまだ２１・かなや男女いきいきプラン</t>
  </si>
  <si>
    <t>藤枝市</t>
  </si>
  <si>
    <t>男女共同参画課</t>
  </si>
  <si>
    <t>藤枝市男女共同参画後期行動プラン”ジャンプ２１”</t>
  </si>
  <si>
    <t>藤枝市男女共同参画推進センター（愛称：ぱりて）</t>
  </si>
  <si>
    <t>磐田市</t>
  </si>
  <si>
    <t>磐田市男女共同参画推進条例</t>
  </si>
  <si>
    <t>磐田市男女共同参画プラン</t>
  </si>
  <si>
    <t>富士宮市男女共同参画センター(平成16年4月1日名称変更)</t>
  </si>
  <si>
    <t>牧之原市</t>
  </si>
  <si>
    <t>秘書政策課</t>
  </si>
  <si>
    <t>富士市</t>
  </si>
  <si>
    <t>富士市男女共同参画条例</t>
  </si>
  <si>
    <t>富士市男女共同参画プラン</t>
  </si>
  <si>
    <t>富士市男女共同参画センター</t>
  </si>
  <si>
    <t>由比町</t>
  </si>
  <si>
    <t>総務課</t>
  </si>
  <si>
    <t>富士川町</t>
  </si>
  <si>
    <t>ふじかわパートナーシップ</t>
  </si>
  <si>
    <t>女性活動センター</t>
  </si>
  <si>
    <t>函南町</t>
  </si>
  <si>
    <t>函南町男女共同参画計画</t>
  </si>
  <si>
    <t>南伊豆町</t>
  </si>
  <si>
    <t>教育委員会事務局</t>
  </si>
  <si>
    <t>南伊豆町男女共同参画プラン</t>
  </si>
  <si>
    <t>長泉町</t>
  </si>
  <si>
    <t>「ぱっとなあしっぷⅡ」～あなたらしくわたしらしく生きるために～</t>
  </si>
  <si>
    <t>大井川町</t>
  </si>
  <si>
    <t>経営起業室</t>
  </si>
  <si>
    <t>川根本町</t>
  </si>
  <si>
    <t>川根町</t>
  </si>
  <si>
    <t>西伊豆町</t>
  </si>
  <si>
    <t>清水町</t>
  </si>
  <si>
    <t>清水町男女行動計画</t>
  </si>
  <si>
    <t>森町</t>
  </si>
  <si>
    <t>新居町</t>
  </si>
  <si>
    <t>新居町男女共同参画計画</t>
  </si>
  <si>
    <t>松崎町</t>
  </si>
  <si>
    <t>芝川町</t>
  </si>
  <si>
    <t>パートナーシッププラン　しばかわ</t>
  </si>
  <si>
    <t>吉田町</t>
  </si>
  <si>
    <t>吉田町男女共同参画プラン</t>
  </si>
  <si>
    <t>河津町</t>
  </si>
  <si>
    <t>岡部町</t>
  </si>
  <si>
    <t>小山町</t>
  </si>
  <si>
    <t>第2次小山町男女共同参画社会づくり行動計画</t>
  </si>
  <si>
    <t>平成32年　　</t>
  </si>
  <si>
    <t>東伊豆町</t>
  </si>
  <si>
    <t>輝いてひがしいず</t>
  </si>
  <si>
    <t>女と男が輝く未来計画・ゆい</t>
  </si>
  <si>
    <t>掛川市男女共同参画条例</t>
  </si>
  <si>
    <t>富士宮市男女共同参画推進条例</t>
  </si>
  <si>
    <t>教育委員会</t>
  </si>
  <si>
    <t>生涯学習課</t>
  </si>
  <si>
    <t>平成13年4月～平成22年3月（前期）</t>
  </si>
  <si>
    <t>共生社会推進課</t>
  </si>
  <si>
    <t>企画課</t>
  </si>
  <si>
    <t>掛川市</t>
  </si>
  <si>
    <t>地域振興課</t>
  </si>
  <si>
    <t>男女国際交流推進室</t>
  </si>
  <si>
    <t>企画部企画課</t>
  </si>
  <si>
    <t>社会教育課</t>
  </si>
  <si>
    <t>教育委員会事務局</t>
  </si>
  <si>
    <t>企画財政課</t>
  </si>
  <si>
    <t>企画室</t>
  </si>
  <si>
    <t>企画環境課</t>
  </si>
  <si>
    <t>平成28年度</t>
  </si>
  <si>
    <t>平成19年度</t>
  </si>
  <si>
    <t>平成23年度</t>
  </si>
  <si>
    <t>平成18年度</t>
  </si>
  <si>
    <t>平成27年度</t>
  </si>
  <si>
    <t>平成17年4月～平成23年3月</t>
  </si>
  <si>
    <t>平成18年4月～平成23年3月</t>
  </si>
  <si>
    <t>平成14年4月～平成22年3月</t>
  </si>
  <si>
    <t>平成14年3月～平成23年3月</t>
  </si>
  <si>
    <t>平成13年4月～平成23年3月・平成15年7月～平成23年3月</t>
  </si>
  <si>
    <t>平成19年4月～平成29年3月</t>
  </si>
  <si>
    <t>平成10年4月～平成20年3月</t>
  </si>
  <si>
    <t>平成19年4月～平成24年3月</t>
  </si>
  <si>
    <t>平成15年4月～平成20年3月</t>
  </si>
  <si>
    <t>平成15年4月～平成21年3月</t>
  </si>
  <si>
    <t>平成18年4月～平成23年3月</t>
  </si>
  <si>
    <t>平成16年4月～平成21年3月</t>
  </si>
  <si>
    <t>平成16年4月～平成23年3月</t>
  </si>
  <si>
    <t>平成16年4月～平成19年3月</t>
  </si>
  <si>
    <t>平成18年4月～平成22年3月</t>
  </si>
  <si>
    <t>平成18年9月～平成22年9月</t>
  </si>
  <si>
    <t>平成18年5月～平成22年3月</t>
  </si>
  <si>
    <t>平成15年4月～</t>
  </si>
  <si>
    <t>平成16年5月～平成20年3月</t>
  </si>
  <si>
    <t>平成11年3月～平成23年3月</t>
  </si>
  <si>
    <t>平成18年3月～平成22年3月</t>
  </si>
  <si>
    <t>平成12年4月～　（平成19年3月旧計画期間終了後、　期限は設定せず延長　）</t>
  </si>
  <si>
    <t>平成14年3月～23年3月</t>
  </si>
  <si>
    <t>平成14年4月～平成24年3月</t>
  </si>
  <si>
    <t>静岡市</t>
  </si>
  <si>
    <t>浜松市</t>
  </si>
  <si>
    <t>男女共同参画課</t>
  </si>
  <si>
    <t>静岡市男女共同参画推進条例</t>
  </si>
  <si>
    <t>浜松市男女共同参画推進条例</t>
  </si>
  <si>
    <t>静岡市男女共同参画行動計画</t>
  </si>
  <si>
    <t>浜松市男女共同参画計画</t>
  </si>
  <si>
    <t>平成13年4月～平成23年3月</t>
  </si>
  <si>
    <t>静岡市女性会館</t>
  </si>
  <si>
    <t>浜松市男女共同参画推進センター</t>
  </si>
  <si>
    <t>平成20年度</t>
  </si>
  <si>
    <t>平成22年度</t>
  </si>
  <si>
    <t>平成22年度</t>
  </si>
  <si>
    <t>政策企画課　男女共同参画係</t>
  </si>
  <si>
    <t>平成14年4月～平成23年3月</t>
  </si>
  <si>
    <t>男女共同参画行動計画　第2次富士宮市男女共同参画プラン</t>
  </si>
  <si>
    <t>企画課　男女共同参画担当</t>
  </si>
  <si>
    <t>地域振興課　男女共同参画係</t>
  </si>
  <si>
    <t>大井川町男女共同参画プラン　男女が共に生きるまち　共に創るまち　おおいがわ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</si>
</sst>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0.000"/>
    <numFmt numFmtId="179" formatCode="0.0_);[Red]\(0.0\)"/>
    <numFmt numFmtId="180" formatCode="0.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-411]ggge&quot;年&quot;m&quot;月&quot;d&quot;日&quot;;@"/>
    <numFmt numFmtId="185" formatCode="[$-411]ge\.m\.d;@"/>
    <numFmt numFmtId="186" formatCode="0_ "/>
    <numFmt numFmtId="187" formatCode="0_);[Red]\(0\)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  <font>
      <sz val="10"/>
      <color indexed="10"/>
      <name val="ＭＳ Ｐゴシック"/>
      <family val="3"/>
    </font>
    <font>
      <b/>
      <i/>
      <sz val="14"/>
      <name val="ＭＳ Ｐゴシック"/>
      <family val="3"/>
    </font>
    <font>
      <sz val="8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7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>
        <color indexed="10"/>
      </left>
      <right style="thin">
        <color indexed="10"/>
      </right>
      <top style="medium">
        <color indexed="10"/>
      </top>
      <bottom style="medium">
        <color indexed="10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 diagonalUp="1">
      <left style="medium"/>
      <right style="thin"/>
      <top style="medium"/>
      <bottom style="medium"/>
      <diagonal style="thin"/>
    </border>
    <border diagonalUp="1">
      <left style="thin"/>
      <right>
        <color indexed="63"/>
      </right>
      <top style="medium"/>
      <bottom style="medium"/>
      <diagonal style="thin"/>
    </border>
    <border diagonalUp="1">
      <left style="thin"/>
      <right style="medium"/>
      <top style="medium"/>
      <bottom style="medium"/>
      <diagonal style="thin"/>
    </border>
    <border diagonalUp="1">
      <left style="thin"/>
      <right style="thin"/>
      <top style="medium"/>
      <bottom style="medium"/>
      <diagonal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 diagonalUp="1">
      <left style="medium"/>
      <right style="thin"/>
      <top>
        <color indexed="63"/>
      </top>
      <bottom style="thin"/>
      <diagonal style="thin"/>
    </border>
    <border diagonalUp="1">
      <left style="thin"/>
      <right style="thin"/>
      <top>
        <color indexed="63"/>
      </top>
      <bottom style="thin"/>
      <diagonal style="thin"/>
    </border>
    <border diagonalUp="1">
      <left style="thin"/>
      <right style="medium"/>
      <top>
        <color indexed="63"/>
      </top>
      <bottom style="thin"/>
      <diagonal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 style="medium"/>
      <right style="thin"/>
      <top style="thin"/>
      <bottom style="thin"/>
      <diagonal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 style="medium"/>
      <top style="thin"/>
      <bottom style="thin"/>
      <diagonal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 style="medium"/>
      <right style="thin"/>
      <top>
        <color indexed="63"/>
      </top>
      <bottom>
        <color indexed="63"/>
      </bottom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 diagonalUp="1">
      <left style="thin"/>
      <right style="medium"/>
      <top>
        <color indexed="63"/>
      </top>
      <bottom>
        <color indexed="63"/>
      </bottom>
      <diagonal style="thin"/>
    </border>
    <border>
      <left style="thin"/>
      <right style="medium"/>
      <top>
        <color indexed="63"/>
      </top>
      <bottom>
        <color indexed="63"/>
      </bottom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77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2" borderId="1" xfId="0" applyFont="1" applyFill="1" applyBorder="1" applyAlignment="1">
      <alignment wrapText="1"/>
    </xf>
    <xf numFmtId="0" fontId="2" fillId="2" borderId="2" xfId="0" applyFont="1" applyFill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wrapText="1"/>
    </xf>
    <xf numFmtId="0" fontId="2" fillId="2" borderId="8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6" xfId="0" applyFont="1" applyFill="1" applyBorder="1" applyAlignment="1">
      <alignment wrapText="1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0" fillId="3" borderId="13" xfId="0" applyFill="1" applyBorder="1" applyAlignment="1">
      <alignment/>
    </xf>
    <xf numFmtId="0" fontId="0" fillId="0" borderId="0" xfId="0" applyFill="1" applyBorder="1" applyAlignment="1">
      <alignment/>
    </xf>
    <xf numFmtId="58" fontId="8" fillId="0" borderId="14" xfId="0" applyNumberFormat="1" applyFont="1" applyBorder="1" applyAlignment="1">
      <alignment vertical="center"/>
    </xf>
    <xf numFmtId="58" fontId="8" fillId="0" borderId="15" xfId="0" applyNumberFormat="1" applyFont="1" applyBorder="1" applyAlignment="1">
      <alignment vertical="center"/>
    </xf>
    <xf numFmtId="58" fontId="8" fillId="0" borderId="16" xfId="0" applyNumberFormat="1" applyFont="1" applyBorder="1" applyAlignment="1">
      <alignment vertical="center"/>
    </xf>
    <xf numFmtId="0" fontId="10" fillId="0" borderId="0" xfId="0" applyFont="1" applyAlignment="1">
      <alignment/>
    </xf>
    <xf numFmtId="0" fontId="5" fillId="0" borderId="0" xfId="0" applyFont="1" applyAlignment="1">
      <alignment vertical="center"/>
    </xf>
    <xf numFmtId="0" fontId="8" fillId="0" borderId="17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/>
    </xf>
    <xf numFmtId="0" fontId="2" fillId="2" borderId="18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4" fillId="2" borderId="19" xfId="0" applyFont="1" applyFill="1" applyBorder="1" applyAlignment="1">
      <alignment horizontal="left" wrapText="1"/>
    </xf>
    <xf numFmtId="0" fontId="4" fillId="2" borderId="20" xfId="0" applyFont="1" applyFill="1" applyBorder="1" applyAlignment="1">
      <alignment wrapText="1"/>
    </xf>
    <xf numFmtId="0" fontId="4" fillId="0" borderId="21" xfId="0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4" fillId="2" borderId="22" xfId="0" applyFont="1" applyFill="1" applyBorder="1" applyAlignment="1">
      <alignment/>
    </xf>
    <xf numFmtId="0" fontId="4" fillId="2" borderId="23" xfId="0" applyFont="1" applyFill="1" applyBorder="1" applyAlignment="1">
      <alignment/>
    </xf>
    <xf numFmtId="0" fontId="4" fillId="2" borderId="24" xfId="0" applyFont="1" applyFill="1" applyBorder="1" applyAlignment="1">
      <alignment/>
    </xf>
    <xf numFmtId="0" fontId="4" fillId="4" borderId="21" xfId="0" applyFont="1" applyFill="1" applyBorder="1" applyAlignment="1">
      <alignment/>
    </xf>
    <xf numFmtId="0" fontId="4" fillId="4" borderId="13" xfId="0" applyFont="1" applyFill="1" applyBorder="1" applyAlignment="1">
      <alignment/>
    </xf>
    <xf numFmtId="0" fontId="4" fillId="2" borderId="25" xfId="0" applyFont="1" applyFill="1" applyBorder="1" applyAlignment="1">
      <alignment/>
    </xf>
    <xf numFmtId="0" fontId="4" fillId="0" borderId="20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4" fillId="2" borderId="6" xfId="0" applyFont="1" applyFill="1" applyBorder="1" applyAlignment="1">
      <alignment wrapText="1"/>
    </xf>
    <xf numFmtId="0" fontId="4" fillId="2" borderId="26" xfId="0" applyFont="1" applyFill="1" applyBorder="1" applyAlignment="1">
      <alignment wrapText="1"/>
    </xf>
    <xf numFmtId="0" fontId="4" fillId="0" borderId="20" xfId="0" applyFont="1" applyFill="1" applyBorder="1" applyAlignment="1">
      <alignment wrapText="1"/>
    </xf>
    <xf numFmtId="0" fontId="4" fillId="0" borderId="6" xfId="0" applyFont="1" applyFill="1" applyBorder="1" applyAlignment="1">
      <alignment wrapText="1"/>
    </xf>
    <xf numFmtId="57" fontId="4" fillId="2" borderId="1" xfId="0" applyNumberFormat="1" applyFont="1" applyFill="1" applyBorder="1" applyAlignment="1">
      <alignment wrapText="1"/>
    </xf>
    <xf numFmtId="0" fontId="4" fillId="2" borderId="27" xfId="0" applyFont="1" applyFill="1" applyBorder="1" applyAlignment="1">
      <alignment wrapText="1"/>
    </xf>
    <xf numFmtId="0" fontId="4" fillId="0" borderId="0" xfId="0" applyFont="1" applyAlignment="1">
      <alignment wrapText="1"/>
    </xf>
    <xf numFmtId="0" fontId="4" fillId="0" borderId="19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4" fillId="2" borderId="28" xfId="0" applyFont="1" applyFill="1" applyBorder="1" applyAlignment="1">
      <alignment wrapText="1"/>
    </xf>
    <xf numFmtId="0" fontId="4" fillId="2" borderId="10" xfId="0" applyFont="1" applyFill="1" applyBorder="1" applyAlignment="1">
      <alignment wrapText="1"/>
    </xf>
    <xf numFmtId="0" fontId="4" fillId="2" borderId="5" xfId="0" applyFont="1" applyFill="1" applyBorder="1" applyAlignment="1">
      <alignment wrapText="1"/>
    </xf>
    <xf numFmtId="0" fontId="4" fillId="2" borderId="19" xfId="0" applyFont="1" applyFill="1" applyBorder="1" applyAlignment="1">
      <alignment wrapText="1"/>
    </xf>
    <xf numFmtId="57" fontId="4" fillId="0" borderId="1" xfId="0" applyNumberFormat="1" applyFont="1" applyFill="1" applyBorder="1" applyAlignment="1">
      <alignment wrapText="1" shrinkToFit="1"/>
    </xf>
    <xf numFmtId="57" fontId="4" fillId="0" borderId="2" xfId="0" applyNumberFormat="1" applyFont="1" applyFill="1" applyBorder="1" applyAlignment="1">
      <alignment wrapText="1" shrinkToFit="1"/>
    </xf>
    <xf numFmtId="0" fontId="4" fillId="2" borderId="5" xfId="0" applyNumberFormat="1" applyFont="1" applyFill="1" applyBorder="1" applyAlignment="1">
      <alignment wrapText="1"/>
    </xf>
    <xf numFmtId="0" fontId="4" fillId="2" borderId="18" xfId="0" applyFont="1" applyFill="1" applyBorder="1" applyAlignment="1">
      <alignment wrapText="1"/>
    </xf>
    <xf numFmtId="0" fontId="4" fillId="2" borderId="2" xfId="0" applyNumberFormat="1" applyFont="1" applyFill="1" applyBorder="1" applyAlignment="1">
      <alignment wrapText="1"/>
    </xf>
    <xf numFmtId="0" fontId="4" fillId="2" borderId="7" xfId="0" applyFont="1" applyFill="1" applyBorder="1" applyAlignment="1">
      <alignment wrapText="1"/>
    </xf>
    <xf numFmtId="0" fontId="4" fillId="2" borderId="6" xfId="0" applyNumberFormat="1" applyFont="1" applyFill="1" applyBorder="1" applyAlignment="1">
      <alignment wrapText="1"/>
    </xf>
    <xf numFmtId="0" fontId="4" fillId="2" borderId="1" xfId="0" applyNumberFormat="1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0" fontId="4" fillId="0" borderId="7" xfId="0" applyFont="1" applyFill="1" applyBorder="1" applyAlignment="1">
      <alignment wrapText="1"/>
    </xf>
    <xf numFmtId="0" fontId="4" fillId="0" borderId="26" xfId="0" applyFont="1" applyFill="1" applyBorder="1" applyAlignment="1">
      <alignment wrapText="1"/>
    </xf>
    <xf numFmtId="57" fontId="4" fillId="0" borderId="1" xfId="0" applyNumberFormat="1" applyFont="1" applyFill="1" applyBorder="1" applyAlignment="1">
      <alignment wrapText="1"/>
    </xf>
    <xf numFmtId="0" fontId="4" fillId="0" borderId="5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4" fillId="0" borderId="5" xfId="0" applyFont="1" applyBorder="1" applyAlignment="1">
      <alignment horizontal="right" wrapText="1"/>
    </xf>
    <xf numFmtId="0" fontId="4" fillId="2" borderId="26" xfId="0" applyFont="1" applyFill="1" applyBorder="1" applyAlignment="1">
      <alignment horizontal="left" wrapText="1"/>
    </xf>
    <xf numFmtId="0" fontId="4" fillId="2" borderId="10" xfId="0" applyFont="1" applyFill="1" applyBorder="1" applyAlignment="1">
      <alignment horizontal="right" wrapText="1"/>
    </xf>
    <xf numFmtId="0" fontId="4" fillId="2" borderId="20" xfId="0" applyFont="1" applyFill="1" applyBorder="1" applyAlignment="1">
      <alignment horizontal="right" wrapText="1"/>
    </xf>
    <xf numFmtId="0" fontId="4" fillId="2" borderId="6" xfId="0" applyFont="1" applyFill="1" applyBorder="1" applyAlignment="1">
      <alignment horizontal="right" wrapText="1"/>
    </xf>
    <xf numFmtId="0" fontId="4" fillId="2" borderId="5" xfId="0" applyFont="1" applyFill="1" applyBorder="1" applyAlignment="1">
      <alignment horizontal="center" wrapText="1"/>
    </xf>
    <xf numFmtId="57" fontId="4" fillId="2" borderId="2" xfId="0" applyNumberFormat="1" applyFont="1" applyFill="1" applyBorder="1" applyAlignment="1">
      <alignment horizontal="right" wrapText="1"/>
    </xf>
    <xf numFmtId="0" fontId="4" fillId="2" borderId="2" xfId="0" applyFont="1" applyFill="1" applyBorder="1" applyAlignment="1">
      <alignment horizontal="right" wrapText="1"/>
    </xf>
    <xf numFmtId="0" fontId="4" fillId="2" borderId="18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left" wrapText="1"/>
    </xf>
    <xf numFmtId="0" fontId="4" fillId="0" borderId="19" xfId="0" applyFont="1" applyBorder="1" applyAlignment="1">
      <alignment horizontal="right" wrapText="1"/>
    </xf>
    <xf numFmtId="0" fontId="4" fillId="2" borderId="20" xfId="0" applyFont="1" applyFill="1" applyBorder="1" applyAlignment="1">
      <alignment/>
    </xf>
    <xf numFmtId="0" fontId="4" fillId="2" borderId="5" xfId="0" applyFont="1" applyFill="1" applyBorder="1" applyAlignment="1">
      <alignment horizontal="left" wrapText="1"/>
    </xf>
    <xf numFmtId="0" fontId="4" fillId="2" borderId="29" xfId="0" applyFont="1" applyFill="1" applyBorder="1" applyAlignment="1">
      <alignment horizontal="left" wrapText="1"/>
    </xf>
    <xf numFmtId="0" fontId="4" fillId="0" borderId="20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30" xfId="0" applyFont="1" applyBorder="1" applyAlignment="1">
      <alignment horizontal="right" wrapText="1"/>
    </xf>
    <xf numFmtId="0" fontId="4" fillId="2" borderId="19" xfId="0" applyFont="1" applyFill="1" applyBorder="1" applyAlignment="1">
      <alignment horizontal="right" wrapText="1"/>
    </xf>
    <xf numFmtId="0" fontId="4" fillId="0" borderId="10" xfId="0" applyFont="1" applyBorder="1" applyAlignment="1">
      <alignment horizontal="right" wrapText="1"/>
    </xf>
    <xf numFmtId="0" fontId="4" fillId="0" borderId="2" xfId="0" applyFont="1" applyBorder="1" applyAlignment="1">
      <alignment horizontal="right" wrapText="1"/>
    </xf>
    <xf numFmtId="0" fontId="4" fillId="2" borderId="30" xfId="0" applyFont="1" applyFill="1" applyBorder="1" applyAlignment="1">
      <alignment horizontal="right" textRotation="255" wrapText="1"/>
    </xf>
    <xf numFmtId="0" fontId="4" fillId="2" borderId="30" xfId="0" applyFont="1" applyFill="1" applyBorder="1" applyAlignment="1">
      <alignment horizontal="right" wrapText="1"/>
    </xf>
    <xf numFmtId="0" fontId="4" fillId="2" borderId="2" xfId="0" applyFont="1" applyFill="1" applyBorder="1" applyAlignment="1">
      <alignment wrapText="1"/>
    </xf>
    <xf numFmtId="0" fontId="4" fillId="0" borderId="19" xfId="0" applyFont="1" applyBorder="1" applyAlignment="1">
      <alignment/>
    </xf>
    <xf numFmtId="0" fontId="4" fillId="2" borderId="6" xfId="0" applyFont="1" applyFill="1" applyBorder="1" applyAlignment="1">
      <alignment horizontal="left" wrapText="1"/>
    </xf>
    <xf numFmtId="179" fontId="4" fillId="4" borderId="6" xfId="0" applyNumberFormat="1" applyFont="1" applyFill="1" applyBorder="1" applyAlignment="1">
      <alignment/>
    </xf>
    <xf numFmtId="0" fontId="4" fillId="2" borderId="30" xfId="0" applyFont="1" applyFill="1" applyBorder="1" applyAlignment="1">
      <alignment wrapText="1"/>
    </xf>
    <xf numFmtId="0" fontId="4" fillId="0" borderId="19" xfId="0" applyFont="1" applyBorder="1" applyAlignment="1">
      <alignment/>
    </xf>
    <xf numFmtId="0" fontId="4" fillId="0" borderId="6" xfId="0" applyFont="1" applyBorder="1" applyAlignment="1">
      <alignment/>
    </xf>
    <xf numFmtId="0" fontId="4" fillId="2" borderId="6" xfId="0" applyFont="1" applyFill="1" applyBorder="1" applyAlignment="1">
      <alignment/>
    </xf>
    <xf numFmtId="0" fontId="4" fillId="2" borderId="19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4" fillId="2" borderId="28" xfId="0" applyFont="1" applyFill="1" applyBorder="1" applyAlignment="1">
      <alignment/>
    </xf>
    <xf numFmtId="180" fontId="4" fillId="4" borderId="26" xfId="0" applyNumberFormat="1" applyFont="1" applyFill="1" applyBorder="1" applyAlignment="1">
      <alignment/>
    </xf>
    <xf numFmtId="180" fontId="4" fillId="4" borderId="6" xfId="0" applyNumberFormat="1" applyFont="1" applyFill="1" applyBorder="1" applyAlignment="1">
      <alignment/>
    </xf>
    <xf numFmtId="0" fontId="4" fillId="0" borderId="20" xfId="0" applyFont="1" applyBorder="1" applyAlignment="1">
      <alignment/>
    </xf>
    <xf numFmtId="0" fontId="4" fillId="0" borderId="5" xfId="0" applyFont="1" applyBorder="1" applyAlignment="1">
      <alignment/>
    </xf>
    <xf numFmtId="0" fontId="4" fillId="2" borderId="10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4" fillId="2" borderId="26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21" xfId="0" applyFont="1" applyBorder="1" applyAlignment="1">
      <alignment/>
    </xf>
    <xf numFmtId="0" fontId="4" fillId="0" borderId="31" xfId="0" applyFont="1" applyBorder="1" applyAlignment="1">
      <alignment/>
    </xf>
    <xf numFmtId="0" fontId="4" fillId="2" borderId="21" xfId="0" applyFont="1" applyFill="1" applyBorder="1" applyAlignment="1">
      <alignment/>
    </xf>
    <xf numFmtId="0" fontId="4" fillId="2" borderId="13" xfId="0" applyFont="1" applyFill="1" applyBorder="1" applyAlignment="1">
      <alignment/>
    </xf>
    <xf numFmtId="179" fontId="4" fillId="4" borderId="24" xfId="0" applyNumberFormat="1" applyFont="1" applyFill="1" applyBorder="1" applyAlignment="1">
      <alignment/>
    </xf>
    <xf numFmtId="0" fontId="4" fillId="2" borderId="32" xfId="0" applyFont="1" applyFill="1" applyBorder="1" applyAlignment="1">
      <alignment/>
    </xf>
    <xf numFmtId="179" fontId="4" fillId="4" borderId="13" xfId="0" applyNumberFormat="1" applyFont="1" applyFill="1" applyBorder="1" applyAlignment="1">
      <alignment/>
    </xf>
    <xf numFmtId="180" fontId="4" fillId="4" borderId="23" xfId="0" applyNumberFormat="1" applyFont="1" applyFill="1" applyBorder="1" applyAlignment="1">
      <alignment/>
    </xf>
    <xf numFmtId="180" fontId="4" fillId="4" borderId="24" xfId="0" applyNumberFormat="1" applyFont="1" applyFill="1" applyBorder="1" applyAlignment="1">
      <alignment/>
    </xf>
    <xf numFmtId="0" fontId="4" fillId="2" borderId="33" xfId="0" applyFont="1" applyFill="1" applyBorder="1" applyAlignment="1">
      <alignment/>
    </xf>
    <xf numFmtId="0" fontId="4" fillId="2" borderId="34" xfId="0" applyFont="1" applyFill="1" applyBorder="1" applyAlignment="1">
      <alignment/>
    </xf>
    <xf numFmtId="179" fontId="4" fillId="4" borderId="35" xfId="0" applyNumberFormat="1" applyFont="1" applyFill="1" applyBorder="1" applyAlignment="1">
      <alignment/>
    </xf>
    <xf numFmtId="0" fontId="4" fillId="2" borderId="36" xfId="0" applyFont="1" applyFill="1" applyBorder="1" applyAlignment="1">
      <alignment/>
    </xf>
    <xf numFmtId="0" fontId="4" fillId="2" borderId="37" xfId="0" applyFont="1" applyFill="1" applyBorder="1" applyAlignment="1">
      <alignment/>
    </xf>
    <xf numFmtId="179" fontId="4" fillId="4" borderId="38" xfId="0" applyNumberFormat="1" applyFont="1" applyFill="1" applyBorder="1" applyAlignment="1">
      <alignment/>
    </xf>
    <xf numFmtId="180" fontId="4" fillId="4" borderId="39" xfId="0" applyNumberFormat="1" applyFont="1" applyFill="1" applyBorder="1" applyAlignment="1">
      <alignment/>
    </xf>
    <xf numFmtId="180" fontId="4" fillId="4" borderId="35" xfId="0" applyNumberFormat="1" applyFont="1" applyFill="1" applyBorder="1" applyAlignment="1">
      <alignment/>
    </xf>
    <xf numFmtId="0" fontId="4" fillId="2" borderId="40" xfId="0" applyFont="1" applyFill="1" applyBorder="1" applyAlignment="1">
      <alignment/>
    </xf>
    <xf numFmtId="0" fontId="4" fillId="2" borderId="41" xfId="0" applyFont="1" applyFill="1" applyBorder="1" applyAlignment="1">
      <alignment/>
    </xf>
    <xf numFmtId="179" fontId="4" fillId="4" borderId="42" xfId="0" applyNumberFormat="1" applyFont="1" applyFill="1" applyBorder="1" applyAlignment="1">
      <alignment/>
    </xf>
    <xf numFmtId="180" fontId="4" fillId="4" borderId="43" xfId="0" applyNumberFormat="1" applyFont="1" applyFill="1" applyBorder="1" applyAlignment="1">
      <alignment/>
    </xf>
    <xf numFmtId="180" fontId="4" fillId="4" borderId="42" xfId="0" applyNumberFormat="1" applyFont="1" applyFill="1" applyBorder="1" applyAlignment="1">
      <alignment/>
    </xf>
    <xf numFmtId="0" fontId="4" fillId="2" borderId="44" xfId="0" applyFont="1" applyFill="1" applyBorder="1" applyAlignment="1">
      <alignment/>
    </xf>
    <xf numFmtId="0" fontId="4" fillId="2" borderId="45" xfId="0" applyFont="1" applyFill="1" applyBorder="1" applyAlignment="1">
      <alignment/>
    </xf>
    <xf numFmtId="179" fontId="4" fillId="4" borderId="46" xfId="0" applyNumberFormat="1" applyFont="1" applyFill="1" applyBorder="1" applyAlignment="1">
      <alignment/>
    </xf>
    <xf numFmtId="179" fontId="4" fillId="4" borderId="47" xfId="0" applyNumberFormat="1" applyFont="1" applyFill="1" applyBorder="1" applyAlignment="1">
      <alignment/>
    </xf>
    <xf numFmtId="180" fontId="4" fillId="4" borderId="48" xfId="0" applyNumberFormat="1" applyFont="1" applyFill="1" applyBorder="1" applyAlignment="1">
      <alignment/>
    </xf>
    <xf numFmtId="180" fontId="4" fillId="4" borderId="46" xfId="0" applyNumberFormat="1" applyFont="1" applyFill="1" applyBorder="1" applyAlignment="1">
      <alignment/>
    </xf>
    <xf numFmtId="0" fontId="4" fillId="2" borderId="13" xfId="0" applyFont="1" applyFill="1" applyBorder="1" applyAlignment="1">
      <alignment horizontal="right"/>
    </xf>
    <xf numFmtId="0" fontId="4" fillId="4" borderId="49" xfId="0" applyFont="1" applyFill="1" applyBorder="1" applyAlignment="1">
      <alignment/>
    </xf>
    <xf numFmtId="0" fontId="4" fillId="4" borderId="32" xfId="0" applyFont="1" applyFill="1" applyBorder="1" applyAlignment="1">
      <alignment/>
    </xf>
    <xf numFmtId="180" fontId="4" fillId="4" borderId="31" xfId="0" applyNumberFormat="1" applyFont="1" applyFill="1" applyBorder="1" applyAlignment="1">
      <alignment/>
    </xf>
    <xf numFmtId="180" fontId="4" fillId="4" borderId="13" xfId="0" applyNumberFormat="1" applyFont="1" applyFill="1" applyBorder="1" applyAlignment="1">
      <alignment/>
    </xf>
    <xf numFmtId="179" fontId="4" fillId="4" borderId="1" xfId="0" applyNumberFormat="1" applyFont="1" applyFill="1" applyBorder="1" applyAlignment="1">
      <alignment/>
    </xf>
    <xf numFmtId="0" fontId="4" fillId="0" borderId="20" xfId="0" applyFont="1" applyBorder="1" applyAlignment="1">
      <alignment horizontal="right"/>
    </xf>
    <xf numFmtId="0" fontId="4" fillId="2" borderId="29" xfId="0" applyFont="1" applyFill="1" applyBorder="1" applyAlignment="1">
      <alignment/>
    </xf>
    <xf numFmtId="0" fontId="4" fillId="2" borderId="50" xfId="0" applyFont="1" applyFill="1" applyBorder="1" applyAlignment="1">
      <alignment/>
    </xf>
    <xf numFmtId="57" fontId="4" fillId="0" borderId="20" xfId="0" applyNumberFormat="1" applyFont="1" applyFill="1" applyBorder="1" applyAlignment="1">
      <alignment shrinkToFit="1"/>
    </xf>
    <xf numFmtId="0" fontId="4" fillId="0" borderId="1" xfId="0" applyFont="1" applyBorder="1" applyAlignment="1">
      <alignment/>
    </xf>
    <xf numFmtId="0" fontId="4" fillId="2" borderId="51" xfId="0" applyFont="1" applyFill="1" applyBorder="1" applyAlignment="1">
      <alignment/>
    </xf>
    <xf numFmtId="0" fontId="4" fillId="2" borderId="30" xfId="0" applyFont="1" applyFill="1" applyBorder="1" applyAlignment="1">
      <alignment/>
    </xf>
    <xf numFmtId="0" fontId="4" fillId="0" borderId="2" xfId="0" applyNumberFormat="1" applyFont="1" applyBorder="1" applyAlignment="1">
      <alignment/>
    </xf>
    <xf numFmtId="0" fontId="4" fillId="0" borderId="5" xfId="0" applyNumberFormat="1" applyFont="1" applyFill="1" applyBorder="1" applyAlignment="1">
      <alignment/>
    </xf>
    <xf numFmtId="0" fontId="4" fillId="2" borderId="29" xfId="0" applyFont="1" applyFill="1" applyBorder="1" applyAlignment="1">
      <alignment wrapText="1"/>
    </xf>
    <xf numFmtId="0" fontId="4" fillId="0" borderId="1" xfId="0" applyNumberFormat="1" applyFont="1" applyBorder="1" applyAlignment="1">
      <alignment/>
    </xf>
    <xf numFmtId="0" fontId="4" fillId="0" borderId="6" xfId="0" applyNumberFormat="1" applyFont="1" applyFill="1" applyBorder="1" applyAlignment="1">
      <alignment/>
    </xf>
    <xf numFmtId="0" fontId="4" fillId="0" borderId="52" xfId="0" applyFont="1" applyBorder="1" applyAlignment="1">
      <alignment/>
    </xf>
    <xf numFmtId="0" fontId="4" fillId="2" borderId="53" xfId="0" applyFont="1" applyFill="1" applyBorder="1" applyAlignment="1">
      <alignment/>
    </xf>
    <xf numFmtId="0" fontId="4" fillId="2" borderId="54" xfId="0" applyFont="1" applyFill="1" applyBorder="1" applyAlignment="1">
      <alignment/>
    </xf>
    <xf numFmtId="57" fontId="4" fillId="0" borderId="52" xfId="0" applyNumberFormat="1" applyFont="1" applyFill="1" applyBorder="1" applyAlignment="1">
      <alignment shrinkToFit="1"/>
    </xf>
    <xf numFmtId="0" fontId="4" fillId="0" borderId="37" xfId="0" applyFont="1" applyBorder="1" applyAlignment="1">
      <alignment/>
    </xf>
    <xf numFmtId="0" fontId="4" fillId="0" borderId="55" xfId="0" applyFont="1" applyBorder="1" applyAlignment="1">
      <alignment/>
    </xf>
    <xf numFmtId="0" fontId="4" fillId="2" borderId="52" xfId="0" applyFont="1" applyFill="1" applyBorder="1" applyAlignment="1">
      <alignment/>
    </xf>
    <xf numFmtId="0" fontId="4" fillId="2" borderId="56" xfId="0" applyFont="1" applyFill="1" applyBorder="1" applyAlignment="1">
      <alignment/>
    </xf>
    <xf numFmtId="0" fontId="4" fillId="0" borderId="52" xfId="0" applyFont="1" applyFill="1" applyBorder="1" applyAlignment="1">
      <alignment/>
    </xf>
    <xf numFmtId="0" fontId="4" fillId="0" borderId="56" xfId="0" applyFont="1" applyFill="1" applyBorder="1" applyAlignment="1">
      <alignment/>
    </xf>
    <xf numFmtId="0" fontId="4" fillId="4" borderId="57" xfId="0" applyFont="1" applyFill="1" applyBorder="1" applyAlignment="1">
      <alignment/>
    </xf>
    <xf numFmtId="0" fontId="4" fillId="4" borderId="12" xfId="0" applyFont="1" applyFill="1" applyBorder="1" applyAlignment="1">
      <alignment/>
    </xf>
    <xf numFmtId="0" fontId="4" fillId="4" borderId="31" xfId="0" applyFont="1" applyFill="1" applyBorder="1" applyAlignment="1">
      <alignment/>
    </xf>
    <xf numFmtId="179" fontId="4" fillId="4" borderId="49" xfId="0" applyNumberFormat="1" applyFont="1" applyFill="1" applyBorder="1" applyAlignment="1">
      <alignment/>
    </xf>
    <xf numFmtId="0" fontId="4" fillId="2" borderId="7" xfId="0" applyFont="1" applyFill="1" applyBorder="1" applyAlignment="1">
      <alignment horizontal="left" wrapText="1"/>
    </xf>
    <xf numFmtId="0" fontId="4" fillId="2" borderId="4" xfId="0" applyFont="1" applyFill="1" applyBorder="1" applyAlignment="1">
      <alignment horizontal="left" wrapText="1"/>
    </xf>
    <xf numFmtId="186" fontId="4" fillId="2" borderId="25" xfId="0" applyNumberFormat="1" applyFont="1" applyFill="1" applyBorder="1" applyAlignment="1">
      <alignment/>
    </xf>
    <xf numFmtId="186" fontId="4" fillId="4" borderId="49" xfId="0" applyNumberFormat="1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2" fillId="2" borderId="28" xfId="0" applyFont="1" applyFill="1" applyBorder="1" applyAlignment="1">
      <alignment/>
    </xf>
    <xf numFmtId="186" fontId="4" fillId="2" borderId="20" xfId="0" applyNumberFormat="1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1" xfId="0" applyFont="1" applyFill="1" applyBorder="1" applyAlignment="1" applyProtection="1">
      <alignment/>
      <protection locked="0"/>
    </xf>
    <xf numFmtId="0" fontId="2" fillId="5" borderId="1" xfId="0" applyFont="1" applyFill="1" applyBorder="1" applyAlignment="1">
      <alignment/>
    </xf>
    <xf numFmtId="0" fontId="2" fillId="0" borderId="2" xfId="0" applyFont="1" applyBorder="1" applyAlignment="1">
      <alignment horizontal="center" wrapText="1"/>
    </xf>
    <xf numFmtId="0" fontId="2" fillId="0" borderId="58" xfId="0" applyFont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2" fillId="0" borderId="58" xfId="0" applyFont="1" applyBorder="1" applyAlignment="1">
      <alignment horizontal="center" wrapText="1"/>
    </xf>
    <xf numFmtId="0" fontId="2" fillId="2" borderId="20" xfId="0" applyFont="1" applyFill="1" applyBorder="1" applyAlignment="1">
      <alignment horizontal="center" wrapText="1"/>
    </xf>
    <xf numFmtId="0" fontId="4" fillId="0" borderId="12" xfId="0" applyFont="1" applyBorder="1" applyAlignment="1">
      <alignment horizontal="center"/>
    </xf>
    <xf numFmtId="0" fontId="2" fillId="2" borderId="27" xfId="0" applyFont="1" applyFill="1" applyBorder="1" applyAlignment="1">
      <alignment horizontal="center" wrapText="1"/>
    </xf>
    <xf numFmtId="0" fontId="2" fillId="2" borderId="50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38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59" xfId="0" applyFont="1" applyFill="1" applyBorder="1" applyAlignment="1">
      <alignment horizontal="center" wrapText="1"/>
    </xf>
    <xf numFmtId="0" fontId="2" fillId="2" borderId="60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0" borderId="61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2" borderId="62" xfId="0" applyFont="1" applyFill="1" applyBorder="1" applyAlignment="1">
      <alignment horizontal="center" wrapText="1"/>
    </xf>
    <xf numFmtId="0" fontId="2" fillId="2" borderId="63" xfId="0" applyFont="1" applyFill="1" applyBorder="1" applyAlignment="1">
      <alignment horizontal="center" wrapText="1"/>
    </xf>
    <xf numFmtId="0" fontId="2" fillId="2" borderId="26" xfId="0" applyFont="1" applyFill="1" applyBorder="1" applyAlignment="1">
      <alignment horizontal="center" wrapText="1"/>
    </xf>
    <xf numFmtId="0" fontId="2" fillId="0" borderId="64" xfId="0" applyFont="1" applyBorder="1" applyAlignment="1">
      <alignment horizontal="center" wrapText="1"/>
    </xf>
    <xf numFmtId="0" fontId="2" fillId="0" borderId="47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2" borderId="65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19" xfId="0" applyFont="1" applyFill="1" applyBorder="1" applyAlignment="1">
      <alignment horizontal="center" wrapText="1"/>
    </xf>
    <xf numFmtId="0" fontId="2" fillId="2" borderId="64" xfId="0" applyFont="1" applyFill="1" applyBorder="1" applyAlignment="1">
      <alignment horizontal="center" wrapText="1"/>
    </xf>
    <xf numFmtId="0" fontId="0" fillId="0" borderId="47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2" fillId="2" borderId="61" xfId="0" applyFont="1" applyFill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4" fillId="0" borderId="66" xfId="0" applyFont="1" applyBorder="1" applyAlignment="1">
      <alignment horizontal="center"/>
    </xf>
    <xf numFmtId="0" fontId="2" fillId="2" borderId="67" xfId="0" applyFont="1" applyFill="1" applyBorder="1" applyAlignment="1">
      <alignment horizontal="center" wrapText="1"/>
    </xf>
    <xf numFmtId="0" fontId="2" fillId="2" borderId="29" xfId="0" applyFont="1" applyFill="1" applyBorder="1" applyAlignment="1">
      <alignment horizontal="center" wrapText="1"/>
    </xf>
    <xf numFmtId="0" fontId="4" fillId="0" borderId="55" xfId="0" applyFont="1" applyBorder="1" applyAlignment="1">
      <alignment horizontal="left" wrapText="1"/>
    </xf>
    <xf numFmtId="0" fontId="4" fillId="0" borderId="5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2" fillId="0" borderId="60" xfId="0" applyFont="1" applyBorder="1" applyAlignment="1">
      <alignment horizontal="center" wrapText="1"/>
    </xf>
    <xf numFmtId="0" fontId="11" fillId="2" borderId="68" xfId="0" applyFont="1" applyFill="1" applyBorder="1" applyAlignment="1">
      <alignment horizontal="center" wrapText="1"/>
    </xf>
    <xf numFmtId="0" fontId="11" fillId="0" borderId="69" xfId="0" applyFont="1" applyBorder="1" applyAlignment="1">
      <alignment horizontal="center" wrapText="1"/>
    </xf>
    <xf numFmtId="0" fontId="11" fillId="0" borderId="51" xfId="0" applyFont="1" applyBorder="1" applyAlignment="1">
      <alignment horizontal="center" wrapText="1"/>
    </xf>
    <xf numFmtId="0" fontId="4" fillId="0" borderId="37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2" fillId="0" borderId="65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2" borderId="47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0" borderId="59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37" xfId="0" applyFont="1" applyBorder="1" applyAlignment="1">
      <alignment horizontal="center" wrapText="1"/>
    </xf>
    <xf numFmtId="0" fontId="2" fillId="2" borderId="37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58" xfId="0" applyFont="1" applyFill="1" applyBorder="1" applyAlignment="1">
      <alignment horizontal="center" wrapText="1"/>
    </xf>
    <xf numFmtId="0" fontId="2" fillId="2" borderId="37" xfId="0" applyFont="1" applyFill="1" applyBorder="1" applyAlignment="1">
      <alignment horizontal="center" textRotation="255" wrapText="1"/>
    </xf>
    <xf numFmtId="0" fontId="2" fillId="2" borderId="2" xfId="0" applyFont="1" applyFill="1" applyBorder="1" applyAlignment="1">
      <alignment horizontal="center" textRotation="255" wrapText="1"/>
    </xf>
    <xf numFmtId="0" fontId="2" fillId="2" borderId="61" xfId="0" applyFont="1" applyFill="1" applyBorder="1" applyAlignment="1">
      <alignment wrapText="1"/>
    </xf>
    <xf numFmtId="0" fontId="2" fillId="2" borderId="70" xfId="0" applyFont="1" applyFill="1" applyBorder="1" applyAlignment="1">
      <alignment wrapText="1"/>
    </xf>
    <xf numFmtId="0" fontId="2" fillId="2" borderId="38" xfId="0" applyFont="1" applyFill="1" applyBorder="1" applyAlignment="1">
      <alignment wrapText="1"/>
    </xf>
    <xf numFmtId="0" fontId="2" fillId="2" borderId="59" xfId="0" applyFont="1" applyFill="1" applyBorder="1" applyAlignment="1">
      <alignment wrapText="1"/>
    </xf>
    <xf numFmtId="0" fontId="2" fillId="2" borderId="60" xfId="0" applyFont="1" applyFill="1" applyBorder="1" applyAlignment="1">
      <alignment wrapText="1"/>
    </xf>
    <xf numFmtId="0" fontId="0" fillId="0" borderId="60" xfId="0" applyBorder="1" applyAlignment="1">
      <alignment wrapText="1"/>
    </xf>
    <xf numFmtId="0" fontId="0" fillId="0" borderId="3" xfId="0" applyBorder="1" applyAlignment="1">
      <alignment wrapText="1"/>
    </xf>
    <xf numFmtId="0" fontId="2" fillId="2" borderId="26" xfId="0" applyFont="1" applyFill="1" applyBorder="1" applyAlignment="1">
      <alignment/>
    </xf>
    <xf numFmtId="0" fontId="0" fillId="0" borderId="50" xfId="0" applyBorder="1" applyAlignment="1">
      <alignment/>
    </xf>
    <xf numFmtId="0" fontId="0" fillId="0" borderId="71" xfId="0" applyBorder="1" applyAlignment="1">
      <alignment/>
    </xf>
    <xf numFmtId="0" fontId="2" fillId="2" borderId="6" xfId="0" applyFont="1" applyFill="1" applyBorder="1" applyAlignment="1">
      <alignment wrapText="1"/>
    </xf>
    <xf numFmtId="0" fontId="2" fillId="2" borderId="56" xfId="0" applyFont="1" applyFill="1" applyBorder="1" applyAlignment="1">
      <alignment wrapText="1"/>
    </xf>
    <xf numFmtId="0" fontId="0" fillId="0" borderId="10" xfId="0" applyBorder="1" applyAlignment="1">
      <alignment/>
    </xf>
    <xf numFmtId="0" fontId="2" fillId="2" borderId="72" xfId="0" applyFont="1" applyFill="1" applyBorder="1" applyAlignment="1">
      <alignment wrapText="1"/>
    </xf>
    <xf numFmtId="0" fontId="0" fillId="0" borderId="19" xfId="0" applyBorder="1" applyAlignment="1">
      <alignment/>
    </xf>
    <xf numFmtId="0" fontId="2" fillId="2" borderId="27" xfId="0" applyFont="1" applyFill="1" applyBorder="1" applyAlignment="1">
      <alignment wrapText="1"/>
    </xf>
    <xf numFmtId="0" fontId="2" fillId="2" borderId="20" xfId="0" applyFont="1" applyFill="1" applyBorder="1" applyAlignment="1">
      <alignment wrapText="1"/>
    </xf>
    <xf numFmtId="0" fontId="2" fillId="2" borderId="26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58" fontId="8" fillId="0" borderId="14" xfId="0" applyNumberFormat="1" applyFont="1" applyBorder="1" applyAlignment="1">
      <alignment horizontal="center" vertical="center"/>
    </xf>
    <xf numFmtId="58" fontId="8" fillId="0" borderId="15" xfId="0" applyNumberFormat="1" applyFont="1" applyBorder="1" applyAlignment="1">
      <alignment horizontal="center" vertical="center"/>
    </xf>
    <xf numFmtId="0" fontId="4" fillId="2" borderId="11" xfId="0" applyFont="1" applyFill="1" applyBorder="1" applyAlignment="1">
      <alignment horizontal="center"/>
    </xf>
    <xf numFmtId="0" fontId="2" fillId="2" borderId="62" xfId="0" applyFont="1" applyFill="1" applyBorder="1" applyAlignment="1">
      <alignment wrapText="1"/>
    </xf>
    <xf numFmtId="0" fontId="2" fillId="2" borderId="63" xfId="0" applyFont="1" applyFill="1" applyBorder="1" applyAlignment="1">
      <alignment wrapText="1"/>
    </xf>
    <xf numFmtId="0" fontId="2" fillId="2" borderId="37" xfId="0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2" fillId="2" borderId="50" xfId="0" applyFont="1" applyFill="1" applyBorder="1" applyAlignment="1">
      <alignment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2">
    <dxf>
      <fill>
        <patternFill>
          <bgColor rgb="FFFFFFFF"/>
        </patternFill>
      </fill>
      <border/>
    </dxf>
    <dxf>
      <fill>
        <patternFill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9"/>
  <sheetViews>
    <sheetView tabSelected="1" workbookViewId="0" topLeftCell="A1">
      <selection activeCell="J64" sqref="J64"/>
    </sheetView>
  </sheetViews>
  <sheetFormatPr defaultColWidth="9.00390625" defaultRowHeight="13.5"/>
  <cols>
    <col min="1" max="1" width="4.375" style="2" customWidth="1"/>
    <col min="2" max="2" width="8.625" style="2" customWidth="1"/>
    <col min="3" max="3" width="6.625" style="2" customWidth="1"/>
    <col min="4" max="4" width="6.875" style="2" customWidth="1"/>
    <col min="5" max="5" width="15.50390625" style="2" customWidth="1"/>
    <col min="6" max="6" width="3.625" style="2" customWidth="1"/>
    <col min="7" max="7" width="3.50390625" style="2" customWidth="1"/>
    <col min="8" max="8" width="4.375" style="2" customWidth="1"/>
    <col min="9" max="9" width="4.125" style="2" customWidth="1"/>
    <col min="10" max="10" width="22.50390625" style="2" customWidth="1"/>
    <col min="11" max="11" width="8.125" style="2" customWidth="1"/>
    <col min="12" max="12" width="7.375" style="2" customWidth="1"/>
    <col min="13" max="13" width="5.75390625" style="2" customWidth="1"/>
    <col min="14" max="14" width="22.25390625" style="2" customWidth="1"/>
    <col min="15" max="15" width="21.625" style="2" customWidth="1"/>
    <col min="16" max="16" width="5.625" style="2" customWidth="1"/>
    <col min="23" max="16384" width="9.00390625" style="2" customWidth="1"/>
  </cols>
  <sheetData>
    <row r="1" ht="16.5" customHeight="1">
      <c r="A1" s="2" t="s">
        <v>39</v>
      </c>
    </row>
    <row r="2" ht="22.5" customHeight="1">
      <c r="A2" s="16" t="s">
        <v>45</v>
      </c>
    </row>
    <row r="3" ht="9.75" customHeight="1" thickBot="1"/>
    <row r="4" spans="1:16" s="1" customFormat="1" ht="31.5" customHeight="1">
      <c r="A4" s="206" t="s">
        <v>6</v>
      </c>
      <c r="B4" s="211" t="s">
        <v>42</v>
      </c>
      <c r="C4" s="208" t="s">
        <v>0</v>
      </c>
      <c r="D4" s="209" t="s">
        <v>43</v>
      </c>
      <c r="E4" s="214" t="s">
        <v>11</v>
      </c>
      <c r="F4" s="11"/>
      <c r="G4" s="217" t="s">
        <v>35</v>
      </c>
      <c r="H4" s="220" t="s">
        <v>7</v>
      </c>
      <c r="I4" s="201" t="s">
        <v>10</v>
      </c>
      <c r="J4" s="203" t="s">
        <v>48</v>
      </c>
      <c r="K4" s="204"/>
      <c r="L4" s="204"/>
      <c r="M4" s="205"/>
      <c r="N4" s="203" t="s">
        <v>52</v>
      </c>
      <c r="O4" s="204"/>
      <c r="P4" s="205"/>
    </row>
    <row r="5" spans="1:16" s="1" customFormat="1" ht="25.5" customHeight="1">
      <c r="A5" s="207"/>
      <c r="B5" s="212"/>
      <c r="C5" s="200"/>
      <c r="D5" s="210"/>
      <c r="E5" s="215"/>
      <c r="F5" s="12"/>
      <c r="G5" s="218"/>
      <c r="H5" s="196"/>
      <c r="I5" s="202"/>
      <c r="J5" s="198" t="s">
        <v>26</v>
      </c>
      <c r="K5" s="199"/>
      <c r="L5" s="200"/>
      <c r="M5" s="9" t="s">
        <v>27</v>
      </c>
      <c r="N5" s="198" t="s">
        <v>28</v>
      </c>
      <c r="O5" s="200"/>
      <c r="P5" s="9" t="s">
        <v>27</v>
      </c>
    </row>
    <row r="6" spans="1:16" s="1" customFormat="1" ht="42" customHeight="1">
      <c r="A6" s="207"/>
      <c r="B6" s="213"/>
      <c r="C6" s="200"/>
      <c r="D6" s="210"/>
      <c r="E6" s="216"/>
      <c r="F6" s="13" t="s">
        <v>34</v>
      </c>
      <c r="G6" s="219"/>
      <c r="H6" s="196"/>
      <c r="I6" s="202"/>
      <c r="J6" s="7" t="s">
        <v>18</v>
      </c>
      <c r="K6" s="5" t="s">
        <v>16</v>
      </c>
      <c r="L6" s="5" t="s">
        <v>17</v>
      </c>
      <c r="M6" s="8" t="s">
        <v>36</v>
      </c>
      <c r="N6" s="35" t="s">
        <v>37</v>
      </c>
      <c r="O6" s="36" t="s">
        <v>19</v>
      </c>
      <c r="P6" s="8" t="s">
        <v>36</v>
      </c>
    </row>
    <row r="7" spans="1:16" s="1" customFormat="1" ht="26.25" customHeight="1">
      <c r="A7" s="47">
        <v>22</v>
      </c>
      <c r="B7" s="77">
        <v>100</v>
      </c>
      <c r="C7" s="38" t="s">
        <v>65</v>
      </c>
      <c r="D7" s="78" t="s">
        <v>201</v>
      </c>
      <c r="E7" s="37" t="s">
        <v>203</v>
      </c>
      <c r="F7" s="79">
        <v>1</v>
      </c>
      <c r="G7" s="77">
        <v>1</v>
      </c>
      <c r="H7" s="80">
        <v>1</v>
      </c>
      <c r="I7" s="81">
        <v>1</v>
      </c>
      <c r="J7" s="179" t="s">
        <v>204</v>
      </c>
      <c r="K7" s="83">
        <v>37712</v>
      </c>
      <c r="L7" s="83">
        <v>37712</v>
      </c>
      <c r="M7" s="82"/>
      <c r="N7" s="85" t="s">
        <v>206</v>
      </c>
      <c r="O7" s="86" t="s">
        <v>188</v>
      </c>
      <c r="P7" s="82"/>
    </row>
    <row r="8" spans="1:16" s="1" customFormat="1" ht="24.75" customHeight="1">
      <c r="A8" s="47">
        <v>22</v>
      </c>
      <c r="B8" s="77">
        <v>202</v>
      </c>
      <c r="C8" s="38" t="s">
        <v>65</v>
      </c>
      <c r="D8" s="78" t="s">
        <v>202</v>
      </c>
      <c r="E8" s="37" t="s">
        <v>203</v>
      </c>
      <c r="F8" s="79">
        <v>1</v>
      </c>
      <c r="G8" s="77">
        <v>1</v>
      </c>
      <c r="H8" s="80">
        <v>1</v>
      </c>
      <c r="I8" s="81">
        <v>1</v>
      </c>
      <c r="J8" s="180" t="s">
        <v>205</v>
      </c>
      <c r="K8" s="83">
        <v>37607</v>
      </c>
      <c r="L8" s="83">
        <v>37712</v>
      </c>
      <c r="M8" s="82"/>
      <c r="N8" s="85" t="s">
        <v>207</v>
      </c>
      <c r="O8" s="86" t="s">
        <v>208</v>
      </c>
      <c r="P8" s="82"/>
    </row>
    <row r="9" spans="1:16" s="55" customFormat="1" ht="24.75" customHeight="1">
      <c r="A9" s="47">
        <v>22</v>
      </c>
      <c r="B9" s="48">
        <v>203</v>
      </c>
      <c r="C9" s="38" t="s">
        <v>65</v>
      </c>
      <c r="D9" s="49" t="s">
        <v>94</v>
      </c>
      <c r="E9" s="38" t="s">
        <v>95</v>
      </c>
      <c r="F9" s="50">
        <v>1</v>
      </c>
      <c r="G9" s="49">
        <v>1</v>
      </c>
      <c r="H9" s="51">
        <v>1</v>
      </c>
      <c r="I9" s="52">
        <v>1</v>
      </c>
      <c r="J9" s="51"/>
      <c r="K9" s="53"/>
      <c r="L9" s="53"/>
      <c r="M9" s="49">
        <v>2</v>
      </c>
      <c r="N9" s="54" t="s">
        <v>96</v>
      </c>
      <c r="O9" s="14" t="s">
        <v>177</v>
      </c>
      <c r="P9" s="49"/>
    </row>
    <row r="10" spans="1:16" s="55" customFormat="1" ht="24.75" customHeight="1">
      <c r="A10" s="56">
        <v>22</v>
      </c>
      <c r="B10" s="57">
        <v>205</v>
      </c>
      <c r="C10" s="58" t="s">
        <v>65</v>
      </c>
      <c r="D10" s="59" t="s">
        <v>67</v>
      </c>
      <c r="E10" s="37" t="s">
        <v>69</v>
      </c>
      <c r="F10" s="59">
        <v>2</v>
      </c>
      <c r="G10" s="60">
        <v>1</v>
      </c>
      <c r="H10" s="61">
        <v>0</v>
      </c>
      <c r="I10" s="60">
        <v>1</v>
      </c>
      <c r="J10" s="61" t="s">
        <v>70</v>
      </c>
      <c r="K10" s="62">
        <v>37614</v>
      </c>
      <c r="L10" s="63">
        <v>37614</v>
      </c>
      <c r="M10" s="64"/>
      <c r="N10" s="65" t="s">
        <v>71</v>
      </c>
      <c r="O10" s="66" t="s">
        <v>178</v>
      </c>
      <c r="P10" s="60"/>
    </row>
    <row r="11" spans="1:16" s="55" customFormat="1" ht="36" customHeight="1">
      <c r="A11" s="47">
        <v>22</v>
      </c>
      <c r="B11" s="48">
        <v>206</v>
      </c>
      <c r="C11" s="67" t="s">
        <v>65</v>
      </c>
      <c r="D11" s="50" t="s">
        <v>92</v>
      </c>
      <c r="E11" s="38" t="s">
        <v>214</v>
      </c>
      <c r="F11" s="50">
        <v>1</v>
      </c>
      <c r="G11" s="49">
        <v>1</v>
      </c>
      <c r="H11" s="51">
        <v>1</v>
      </c>
      <c r="I11" s="52">
        <v>1</v>
      </c>
      <c r="J11" s="51"/>
      <c r="K11" s="53"/>
      <c r="L11" s="53"/>
      <c r="M11" s="49">
        <v>0</v>
      </c>
      <c r="N11" s="38" t="s">
        <v>93</v>
      </c>
      <c r="O11" s="14" t="s">
        <v>215</v>
      </c>
      <c r="P11" s="49"/>
    </row>
    <row r="12" spans="1:16" s="55" customFormat="1" ht="36" customHeight="1">
      <c r="A12" s="47">
        <v>22</v>
      </c>
      <c r="B12" s="48">
        <v>207</v>
      </c>
      <c r="C12" s="67" t="s">
        <v>65</v>
      </c>
      <c r="D12" s="50" t="s">
        <v>66</v>
      </c>
      <c r="E12" s="38" t="s">
        <v>159</v>
      </c>
      <c r="F12" s="50">
        <v>2</v>
      </c>
      <c r="G12" s="49">
        <v>1</v>
      </c>
      <c r="H12" s="51">
        <v>1</v>
      </c>
      <c r="I12" s="52">
        <v>1</v>
      </c>
      <c r="J12" s="51" t="s">
        <v>157</v>
      </c>
      <c r="K12" s="53">
        <v>38069</v>
      </c>
      <c r="L12" s="53">
        <v>38078</v>
      </c>
      <c r="M12" s="68"/>
      <c r="N12" s="38" t="s">
        <v>216</v>
      </c>
      <c r="O12" s="69" t="s">
        <v>178</v>
      </c>
      <c r="P12" s="49"/>
    </row>
    <row r="13" spans="1:16" s="55" customFormat="1" ht="24.75" customHeight="1">
      <c r="A13" s="47">
        <v>22</v>
      </c>
      <c r="B13" s="48">
        <v>208</v>
      </c>
      <c r="C13" s="67" t="s">
        <v>65</v>
      </c>
      <c r="D13" s="50" t="s">
        <v>72</v>
      </c>
      <c r="E13" s="38" t="s">
        <v>159</v>
      </c>
      <c r="F13" s="50">
        <v>2</v>
      </c>
      <c r="G13" s="49">
        <v>2</v>
      </c>
      <c r="H13" s="38">
        <v>1</v>
      </c>
      <c r="I13" s="49">
        <v>1</v>
      </c>
      <c r="J13" s="38"/>
      <c r="K13" s="53"/>
      <c r="L13" s="53"/>
      <c r="M13" s="49">
        <v>0</v>
      </c>
      <c r="N13" s="38" t="s">
        <v>73</v>
      </c>
      <c r="O13" s="14" t="s">
        <v>180</v>
      </c>
      <c r="P13" s="49"/>
    </row>
    <row r="14" spans="1:16" s="55" customFormat="1" ht="24.75" customHeight="1">
      <c r="A14" s="47">
        <v>22</v>
      </c>
      <c r="B14" s="48">
        <v>209</v>
      </c>
      <c r="C14" s="67" t="s">
        <v>65</v>
      </c>
      <c r="D14" s="50" t="s">
        <v>104</v>
      </c>
      <c r="E14" s="38" t="s">
        <v>105</v>
      </c>
      <c r="F14" s="50">
        <v>1</v>
      </c>
      <c r="G14" s="49">
        <v>2</v>
      </c>
      <c r="H14" s="51">
        <v>1</v>
      </c>
      <c r="I14" s="52">
        <v>0</v>
      </c>
      <c r="J14" s="51"/>
      <c r="K14" s="53"/>
      <c r="L14" s="53"/>
      <c r="M14" s="49">
        <v>1</v>
      </c>
      <c r="N14" s="38" t="s">
        <v>106</v>
      </c>
      <c r="O14" s="14" t="s">
        <v>181</v>
      </c>
      <c r="P14" s="49"/>
    </row>
    <row r="15" spans="1:16" s="55" customFormat="1" ht="24.75" customHeight="1">
      <c r="A15" s="47">
        <v>22</v>
      </c>
      <c r="B15" s="48">
        <v>210</v>
      </c>
      <c r="C15" s="67" t="s">
        <v>65</v>
      </c>
      <c r="D15" s="50" t="s">
        <v>117</v>
      </c>
      <c r="E15" s="38" t="s">
        <v>108</v>
      </c>
      <c r="F15" s="50">
        <v>1</v>
      </c>
      <c r="G15" s="49">
        <v>1</v>
      </c>
      <c r="H15" s="38">
        <v>1</v>
      </c>
      <c r="I15" s="49">
        <v>1</v>
      </c>
      <c r="J15" s="38" t="s">
        <v>118</v>
      </c>
      <c r="K15" s="53">
        <v>38069</v>
      </c>
      <c r="L15" s="53">
        <v>38078</v>
      </c>
      <c r="M15" s="49"/>
      <c r="N15" s="38" t="s">
        <v>119</v>
      </c>
      <c r="O15" s="70" t="s">
        <v>160</v>
      </c>
      <c r="P15" s="49"/>
    </row>
    <row r="16" spans="1:16" s="55" customFormat="1" ht="24.75" customHeight="1">
      <c r="A16" s="47">
        <v>22</v>
      </c>
      <c r="B16" s="48">
        <v>211</v>
      </c>
      <c r="C16" s="67" t="s">
        <v>65</v>
      </c>
      <c r="D16" s="50" t="s">
        <v>111</v>
      </c>
      <c r="E16" s="38" t="s">
        <v>161</v>
      </c>
      <c r="F16" s="50">
        <v>1</v>
      </c>
      <c r="G16" s="49">
        <v>1</v>
      </c>
      <c r="H16" s="51">
        <v>1</v>
      </c>
      <c r="I16" s="52">
        <v>1</v>
      </c>
      <c r="J16" s="51" t="s">
        <v>112</v>
      </c>
      <c r="K16" s="53">
        <v>38708</v>
      </c>
      <c r="L16" s="53">
        <v>38808</v>
      </c>
      <c r="M16" s="49"/>
      <c r="N16" s="38" t="s">
        <v>113</v>
      </c>
      <c r="O16" s="14" t="s">
        <v>182</v>
      </c>
      <c r="P16" s="49"/>
    </row>
    <row r="17" spans="1:16" s="55" customFormat="1" ht="31.5" customHeight="1">
      <c r="A17" s="47">
        <v>22</v>
      </c>
      <c r="B17" s="48">
        <v>212</v>
      </c>
      <c r="C17" s="67" t="s">
        <v>65</v>
      </c>
      <c r="D17" s="50" t="s">
        <v>97</v>
      </c>
      <c r="E17" s="38" t="s">
        <v>217</v>
      </c>
      <c r="F17" s="50">
        <v>1</v>
      </c>
      <c r="G17" s="49">
        <v>1</v>
      </c>
      <c r="H17" s="51">
        <v>1</v>
      </c>
      <c r="I17" s="52">
        <v>1</v>
      </c>
      <c r="J17" s="51"/>
      <c r="K17" s="53"/>
      <c r="L17" s="53"/>
      <c r="M17" s="49">
        <v>3</v>
      </c>
      <c r="N17" s="38" t="s">
        <v>98</v>
      </c>
      <c r="O17" s="14" t="s">
        <v>183</v>
      </c>
      <c r="P17" s="49"/>
    </row>
    <row r="18" spans="1:16" s="55" customFormat="1" ht="33" customHeight="1">
      <c r="A18" s="47">
        <v>22</v>
      </c>
      <c r="B18" s="48">
        <v>213</v>
      </c>
      <c r="C18" s="67" t="s">
        <v>65</v>
      </c>
      <c r="D18" s="50" t="s">
        <v>163</v>
      </c>
      <c r="E18" s="38" t="s">
        <v>218</v>
      </c>
      <c r="F18" s="50">
        <v>1</v>
      </c>
      <c r="G18" s="49">
        <v>1</v>
      </c>
      <c r="H18" s="51">
        <v>0</v>
      </c>
      <c r="I18" s="52">
        <v>1</v>
      </c>
      <c r="J18" s="51" t="s">
        <v>156</v>
      </c>
      <c r="K18" s="53">
        <v>38808</v>
      </c>
      <c r="L18" s="53">
        <v>38808</v>
      </c>
      <c r="M18" s="49"/>
      <c r="N18" s="38" t="s">
        <v>80</v>
      </c>
      <c r="O18" s="14" t="s">
        <v>184</v>
      </c>
      <c r="P18" s="49"/>
    </row>
    <row r="19" spans="1:16" s="55" customFormat="1" ht="24.75" customHeight="1">
      <c r="A19" s="47">
        <v>22</v>
      </c>
      <c r="B19" s="48">
        <v>214</v>
      </c>
      <c r="C19" s="67" t="s">
        <v>65</v>
      </c>
      <c r="D19" s="50" t="s">
        <v>107</v>
      </c>
      <c r="E19" s="38" t="s">
        <v>108</v>
      </c>
      <c r="F19" s="50">
        <v>1</v>
      </c>
      <c r="G19" s="49">
        <v>1</v>
      </c>
      <c r="H19" s="51">
        <v>1</v>
      </c>
      <c r="I19" s="52">
        <v>1</v>
      </c>
      <c r="J19" s="51"/>
      <c r="K19" s="53"/>
      <c r="L19" s="53"/>
      <c r="M19" s="49">
        <v>1</v>
      </c>
      <c r="N19" s="38" t="s">
        <v>109</v>
      </c>
      <c r="O19" s="14" t="s">
        <v>185</v>
      </c>
      <c r="P19" s="49"/>
    </row>
    <row r="20" spans="1:16" s="55" customFormat="1" ht="24.75" customHeight="1">
      <c r="A20" s="47">
        <v>22</v>
      </c>
      <c r="B20" s="48">
        <v>215</v>
      </c>
      <c r="C20" s="67" t="s">
        <v>65</v>
      </c>
      <c r="D20" s="50" t="s">
        <v>90</v>
      </c>
      <c r="E20" s="38" t="s">
        <v>162</v>
      </c>
      <c r="F20" s="50">
        <v>1</v>
      </c>
      <c r="G20" s="49">
        <v>2</v>
      </c>
      <c r="H20" s="51">
        <v>1</v>
      </c>
      <c r="I20" s="52">
        <v>1</v>
      </c>
      <c r="J20" s="51"/>
      <c r="K20" s="53"/>
      <c r="L20" s="53"/>
      <c r="M20" s="49">
        <v>2</v>
      </c>
      <c r="N20" s="38" t="s">
        <v>91</v>
      </c>
      <c r="O20" s="14" t="s">
        <v>186</v>
      </c>
      <c r="P20" s="49"/>
    </row>
    <row r="21" spans="1:16" s="55" customFormat="1" ht="24.75" customHeight="1">
      <c r="A21" s="47">
        <v>22</v>
      </c>
      <c r="B21" s="48">
        <v>216</v>
      </c>
      <c r="C21" s="67" t="s">
        <v>65</v>
      </c>
      <c r="D21" s="50" t="s">
        <v>102</v>
      </c>
      <c r="E21" s="38" t="s">
        <v>164</v>
      </c>
      <c r="F21" s="50">
        <v>1</v>
      </c>
      <c r="G21" s="49">
        <v>2</v>
      </c>
      <c r="H21" s="51">
        <v>1</v>
      </c>
      <c r="I21" s="52">
        <v>1</v>
      </c>
      <c r="J21" s="51"/>
      <c r="K21" s="53"/>
      <c r="L21" s="53"/>
      <c r="M21" s="49">
        <v>0</v>
      </c>
      <c r="N21" s="38" t="s">
        <v>103</v>
      </c>
      <c r="O21" s="14" t="s">
        <v>187</v>
      </c>
      <c r="P21" s="49"/>
    </row>
    <row r="22" spans="1:16" s="55" customFormat="1" ht="37.5" customHeight="1">
      <c r="A22" s="47">
        <v>22</v>
      </c>
      <c r="B22" s="48">
        <v>219</v>
      </c>
      <c r="C22" s="67" t="s">
        <v>65</v>
      </c>
      <c r="D22" s="50" t="s">
        <v>77</v>
      </c>
      <c r="E22" s="38" t="s">
        <v>78</v>
      </c>
      <c r="F22" s="50">
        <v>1</v>
      </c>
      <c r="G22" s="49">
        <v>2</v>
      </c>
      <c r="H22" s="38">
        <v>1</v>
      </c>
      <c r="I22" s="49">
        <v>1</v>
      </c>
      <c r="J22" s="38"/>
      <c r="K22" s="53"/>
      <c r="L22" s="53"/>
      <c r="M22" s="49">
        <v>3</v>
      </c>
      <c r="N22" s="38" t="s">
        <v>79</v>
      </c>
      <c r="O22" s="14" t="s">
        <v>188</v>
      </c>
      <c r="P22" s="49"/>
    </row>
    <row r="23" spans="1:16" s="55" customFormat="1" ht="24.75" customHeight="1">
      <c r="A23" s="47">
        <v>22</v>
      </c>
      <c r="B23" s="48">
        <v>220</v>
      </c>
      <c r="C23" s="67" t="s">
        <v>65</v>
      </c>
      <c r="D23" s="50" t="s">
        <v>99</v>
      </c>
      <c r="E23" s="38" t="s">
        <v>165</v>
      </c>
      <c r="F23" s="50">
        <v>1</v>
      </c>
      <c r="G23" s="49">
        <v>2</v>
      </c>
      <c r="H23" s="51">
        <v>1</v>
      </c>
      <c r="I23" s="52">
        <v>1</v>
      </c>
      <c r="J23" s="51"/>
      <c r="K23" s="53"/>
      <c r="L23" s="53"/>
      <c r="M23" s="49">
        <v>0</v>
      </c>
      <c r="N23" s="38" t="s">
        <v>100</v>
      </c>
      <c r="O23" s="14" t="s">
        <v>189</v>
      </c>
      <c r="P23" s="49"/>
    </row>
    <row r="24" spans="1:16" s="55" customFormat="1" ht="24.75" customHeight="1">
      <c r="A24" s="47">
        <v>22</v>
      </c>
      <c r="B24" s="48">
        <v>221</v>
      </c>
      <c r="C24" s="67" t="s">
        <v>65</v>
      </c>
      <c r="D24" s="50" t="s">
        <v>84</v>
      </c>
      <c r="E24" s="38" t="s">
        <v>85</v>
      </c>
      <c r="F24" s="50">
        <v>1</v>
      </c>
      <c r="G24" s="49">
        <v>2</v>
      </c>
      <c r="H24" s="51">
        <v>1</v>
      </c>
      <c r="I24" s="52">
        <v>1</v>
      </c>
      <c r="J24" s="51"/>
      <c r="K24" s="53"/>
      <c r="L24" s="53"/>
      <c r="M24" s="49">
        <v>0</v>
      </c>
      <c r="N24" s="38" t="s">
        <v>86</v>
      </c>
      <c r="O24" s="14" t="s">
        <v>190</v>
      </c>
      <c r="P24" s="49"/>
    </row>
    <row r="25" spans="1:16" s="55" customFormat="1" ht="24.75" customHeight="1">
      <c r="A25" s="47">
        <v>22</v>
      </c>
      <c r="B25" s="48">
        <v>222</v>
      </c>
      <c r="C25" s="67" t="s">
        <v>65</v>
      </c>
      <c r="D25" s="50" t="s">
        <v>75</v>
      </c>
      <c r="E25" s="38" t="s">
        <v>166</v>
      </c>
      <c r="F25" s="50">
        <v>1</v>
      </c>
      <c r="G25" s="49">
        <v>2</v>
      </c>
      <c r="H25" s="38">
        <v>0</v>
      </c>
      <c r="I25" s="49">
        <v>0</v>
      </c>
      <c r="J25" s="38"/>
      <c r="K25" s="53"/>
      <c r="L25" s="53"/>
      <c r="M25" s="49">
        <v>0</v>
      </c>
      <c r="N25" s="38" t="s">
        <v>76</v>
      </c>
      <c r="O25" s="14" t="s">
        <v>191</v>
      </c>
      <c r="P25" s="49"/>
    </row>
    <row r="26" spans="1:16" s="55" customFormat="1" ht="24.75" customHeight="1">
      <c r="A26" s="47">
        <v>22</v>
      </c>
      <c r="B26" s="48">
        <v>223</v>
      </c>
      <c r="C26" s="67" t="s">
        <v>65</v>
      </c>
      <c r="D26" s="50" t="s">
        <v>87</v>
      </c>
      <c r="E26" s="38" t="s">
        <v>88</v>
      </c>
      <c r="F26" s="50">
        <v>1</v>
      </c>
      <c r="G26" s="49">
        <v>2</v>
      </c>
      <c r="H26" s="51">
        <v>0</v>
      </c>
      <c r="I26" s="52">
        <v>0</v>
      </c>
      <c r="J26" s="51"/>
      <c r="K26" s="53"/>
      <c r="L26" s="53"/>
      <c r="M26" s="49">
        <v>0</v>
      </c>
      <c r="N26" s="38" t="s">
        <v>89</v>
      </c>
      <c r="O26" s="14" t="s">
        <v>184</v>
      </c>
      <c r="P26" s="49"/>
    </row>
    <row r="27" spans="1:16" s="55" customFormat="1" ht="24.75" customHeight="1">
      <c r="A27" s="47">
        <v>22</v>
      </c>
      <c r="B27" s="48">
        <v>224</v>
      </c>
      <c r="C27" s="38" t="s">
        <v>65</v>
      </c>
      <c r="D27" s="49" t="s">
        <v>81</v>
      </c>
      <c r="E27" s="38" t="s">
        <v>82</v>
      </c>
      <c r="F27" s="50">
        <v>1</v>
      </c>
      <c r="G27" s="49">
        <v>2</v>
      </c>
      <c r="H27" s="51">
        <v>1</v>
      </c>
      <c r="I27" s="52">
        <v>1</v>
      </c>
      <c r="J27" s="51"/>
      <c r="K27" s="53"/>
      <c r="L27" s="53"/>
      <c r="M27" s="49">
        <v>0</v>
      </c>
      <c r="N27" s="54" t="s">
        <v>83</v>
      </c>
      <c r="O27" s="14" t="s">
        <v>192</v>
      </c>
      <c r="P27" s="49"/>
    </row>
    <row r="28" spans="1:16" s="55" customFormat="1" ht="29.25" customHeight="1">
      <c r="A28" s="47">
        <v>22</v>
      </c>
      <c r="B28" s="48">
        <v>225</v>
      </c>
      <c r="C28" s="67" t="s">
        <v>65</v>
      </c>
      <c r="D28" s="50" t="s">
        <v>74</v>
      </c>
      <c r="E28" s="38" t="s">
        <v>167</v>
      </c>
      <c r="F28" s="50">
        <v>2</v>
      </c>
      <c r="G28" s="49">
        <v>2</v>
      </c>
      <c r="H28" s="38">
        <v>0</v>
      </c>
      <c r="I28" s="49">
        <v>0</v>
      </c>
      <c r="J28" s="38"/>
      <c r="K28" s="53"/>
      <c r="L28" s="53"/>
      <c r="M28" s="49">
        <v>2</v>
      </c>
      <c r="N28" s="38"/>
      <c r="O28" s="14"/>
      <c r="P28" s="49">
        <v>1</v>
      </c>
    </row>
    <row r="29" spans="1:16" s="55" customFormat="1" ht="27.75" customHeight="1">
      <c r="A29" s="47">
        <v>22</v>
      </c>
      <c r="B29" s="48">
        <v>226</v>
      </c>
      <c r="C29" s="67" t="s">
        <v>65</v>
      </c>
      <c r="D29" s="50" t="s">
        <v>115</v>
      </c>
      <c r="E29" s="38" t="s">
        <v>116</v>
      </c>
      <c r="F29" s="50">
        <v>1</v>
      </c>
      <c r="G29" s="49">
        <v>2</v>
      </c>
      <c r="H29" s="51">
        <v>0</v>
      </c>
      <c r="I29" s="52">
        <v>0</v>
      </c>
      <c r="J29" s="51"/>
      <c r="K29" s="53"/>
      <c r="L29" s="53"/>
      <c r="M29" s="49">
        <v>0</v>
      </c>
      <c r="N29" s="38"/>
      <c r="O29" s="14"/>
      <c r="P29" s="49">
        <v>1</v>
      </c>
    </row>
    <row r="30" spans="1:16" s="71" customFormat="1" ht="27.75" customHeight="1">
      <c r="A30" s="51">
        <v>22</v>
      </c>
      <c r="B30" s="48">
        <v>301</v>
      </c>
      <c r="C30" s="67" t="s">
        <v>65</v>
      </c>
      <c r="D30" s="50" t="s">
        <v>153</v>
      </c>
      <c r="E30" s="51" t="s">
        <v>168</v>
      </c>
      <c r="F30" s="50">
        <v>2</v>
      </c>
      <c r="G30" s="49">
        <v>2</v>
      </c>
      <c r="H30" s="38">
        <v>0</v>
      </c>
      <c r="I30" s="49">
        <v>0</v>
      </c>
      <c r="J30" s="38"/>
      <c r="K30" s="53"/>
      <c r="L30" s="53"/>
      <c r="M30" s="49">
        <v>0</v>
      </c>
      <c r="N30" s="38" t="s">
        <v>154</v>
      </c>
      <c r="O30" s="70" t="s">
        <v>193</v>
      </c>
      <c r="P30" s="49"/>
    </row>
    <row r="31" spans="1:16" s="55" customFormat="1" ht="18.75" customHeight="1">
      <c r="A31" s="47">
        <v>22</v>
      </c>
      <c r="B31" s="48">
        <v>302</v>
      </c>
      <c r="C31" s="67" t="s">
        <v>65</v>
      </c>
      <c r="D31" s="50" t="s">
        <v>148</v>
      </c>
      <c r="E31" s="38" t="s">
        <v>122</v>
      </c>
      <c r="F31" s="50">
        <v>1</v>
      </c>
      <c r="G31" s="49">
        <v>2</v>
      </c>
      <c r="H31" s="38">
        <v>0</v>
      </c>
      <c r="I31" s="49">
        <v>0</v>
      </c>
      <c r="J31" s="38"/>
      <c r="K31" s="53"/>
      <c r="L31" s="53"/>
      <c r="M31" s="49">
        <v>1</v>
      </c>
      <c r="N31" s="38"/>
      <c r="O31" s="70"/>
      <c r="P31" s="49">
        <v>1</v>
      </c>
    </row>
    <row r="32" spans="1:16" s="55" customFormat="1" ht="30.75" customHeight="1">
      <c r="A32" s="47">
        <v>22</v>
      </c>
      <c r="B32" s="48">
        <v>304</v>
      </c>
      <c r="C32" s="67" t="s">
        <v>65</v>
      </c>
      <c r="D32" s="50" t="s">
        <v>128</v>
      </c>
      <c r="E32" s="51" t="s">
        <v>129</v>
      </c>
      <c r="F32" s="50">
        <v>2</v>
      </c>
      <c r="G32" s="49">
        <v>2</v>
      </c>
      <c r="H32" s="38">
        <v>1</v>
      </c>
      <c r="I32" s="49">
        <v>0</v>
      </c>
      <c r="J32" s="38"/>
      <c r="K32" s="53"/>
      <c r="L32" s="53"/>
      <c r="M32" s="49">
        <v>0</v>
      </c>
      <c r="N32" s="38" t="s">
        <v>130</v>
      </c>
      <c r="O32" s="70" t="s">
        <v>194</v>
      </c>
      <c r="P32" s="49"/>
    </row>
    <row r="33" spans="1:16" s="55" customFormat="1" ht="24.75" customHeight="1">
      <c r="A33" s="47">
        <v>22</v>
      </c>
      <c r="B33" s="48">
        <v>305</v>
      </c>
      <c r="C33" s="67" t="s">
        <v>65</v>
      </c>
      <c r="D33" s="50" t="s">
        <v>143</v>
      </c>
      <c r="E33" s="51" t="s">
        <v>129</v>
      </c>
      <c r="F33" s="50">
        <v>2</v>
      </c>
      <c r="G33" s="49">
        <v>2</v>
      </c>
      <c r="H33" s="38">
        <v>0</v>
      </c>
      <c r="I33" s="49">
        <v>0</v>
      </c>
      <c r="J33" s="38"/>
      <c r="K33" s="53"/>
      <c r="L33" s="53"/>
      <c r="M33" s="49">
        <v>2</v>
      </c>
      <c r="N33" s="38"/>
      <c r="O33" s="70"/>
      <c r="P33" s="49">
        <v>0</v>
      </c>
    </row>
    <row r="34" spans="1:16" s="55" customFormat="1" ht="24.75" customHeight="1">
      <c r="A34" s="47">
        <v>22</v>
      </c>
      <c r="B34" s="48">
        <v>306</v>
      </c>
      <c r="C34" s="67" t="s">
        <v>65</v>
      </c>
      <c r="D34" s="50" t="s">
        <v>137</v>
      </c>
      <c r="E34" s="51" t="s">
        <v>158</v>
      </c>
      <c r="F34" s="50">
        <v>2</v>
      </c>
      <c r="G34" s="49">
        <v>2</v>
      </c>
      <c r="H34" s="38">
        <v>0</v>
      </c>
      <c r="I34" s="49">
        <v>0</v>
      </c>
      <c r="J34" s="38"/>
      <c r="K34" s="53"/>
      <c r="L34" s="53"/>
      <c r="M34" s="49">
        <v>0</v>
      </c>
      <c r="N34" s="38"/>
      <c r="O34" s="70"/>
      <c r="P34" s="49">
        <v>0</v>
      </c>
    </row>
    <row r="35" spans="1:16" s="55" customFormat="1" ht="24.75" customHeight="1">
      <c r="A35" s="47">
        <v>22</v>
      </c>
      <c r="B35" s="48">
        <v>325</v>
      </c>
      <c r="C35" s="67" t="s">
        <v>65</v>
      </c>
      <c r="D35" s="50" t="s">
        <v>126</v>
      </c>
      <c r="E35" s="38" t="s">
        <v>159</v>
      </c>
      <c r="F35" s="50">
        <v>2</v>
      </c>
      <c r="G35" s="49">
        <v>2</v>
      </c>
      <c r="H35" s="38">
        <v>0</v>
      </c>
      <c r="I35" s="49">
        <v>0</v>
      </c>
      <c r="J35" s="38"/>
      <c r="K35" s="53"/>
      <c r="L35" s="53"/>
      <c r="M35" s="49">
        <v>0</v>
      </c>
      <c r="N35" s="38" t="s">
        <v>127</v>
      </c>
      <c r="O35" s="70" t="s">
        <v>195</v>
      </c>
      <c r="P35" s="49"/>
    </row>
    <row r="36" spans="1:16" s="55" customFormat="1" ht="24.75" customHeight="1">
      <c r="A36" s="47">
        <v>22</v>
      </c>
      <c r="B36" s="48">
        <v>341</v>
      </c>
      <c r="C36" s="67" t="s">
        <v>65</v>
      </c>
      <c r="D36" s="50" t="s">
        <v>138</v>
      </c>
      <c r="E36" s="38" t="s">
        <v>169</v>
      </c>
      <c r="F36" s="50">
        <v>1</v>
      </c>
      <c r="G36" s="49">
        <v>2</v>
      </c>
      <c r="H36" s="38">
        <v>1</v>
      </c>
      <c r="I36" s="49">
        <v>0</v>
      </c>
      <c r="J36" s="38"/>
      <c r="K36" s="53"/>
      <c r="L36" s="53"/>
      <c r="M36" s="49">
        <v>0</v>
      </c>
      <c r="N36" s="38" t="s">
        <v>139</v>
      </c>
      <c r="O36" s="70" t="s">
        <v>196</v>
      </c>
      <c r="P36" s="49"/>
    </row>
    <row r="37" spans="1:16" s="55" customFormat="1" ht="24.75" customHeight="1">
      <c r="A37" s="47">
        <v>22</v>
      </c>
      <c r="B37" s="48">
        <v>342</v>
      </c>
      <c r="C37" s="67" t="s">
        <v>65</v>
      </c>
      <c r="D37" s="50" t="s">
        <v>131</v>
      </c>
      <c r="E37" s="38" t="s">
        <v>159</v>
      </c>
      <c r="F37" s="50">
        <v>2</v>
      </c>
      <c r="G37" s="49">
        <v>2</v>
      </c>
      <c r="H37" s="38">
        <v>1</v>
      </c>
      <c r="I37" s="49">
        <v>1</v>
      </c>
      <c r="J37" s="38"/>
      <c r="K37" s="53"/>
      <c r="L37" s="53"/>
      <c r="M37" s="49">
        <v>0</v>
      </c>
      <c r="N37" s="38" t="s">
        <v>132</v>
      </c>
      <c r="O37" s="70" t="s">
        <v>177</v>
      </c>
      <c r="P37" s="49"/>
    </row>
    <row r="38" spans="1:16" s="55" customFormat="1" ht="24.75" customHeight="1">
      <c r="A38" s="47">
        <v>22</v>
      </c>
      <c r="B38" s="48">
        <v>344</v>
      </c>
      <c r="C38" s="67" t="s">
        <v>65</v>
      </c>
      <c r="D38" s="50" t="s">
        <v>150</v>
      </c>
      <c r="E38" s="38" t="s">
        <v>88</v>
      </c>
      <c r="F38" s="50">
        <v>1</v>
      </c>
      <c r="G38" s="49">
        <v>2</v>
      </c>
      <c r="H38" s="38">
        <v>1</v>
      </c>
      <c r="I38" s="49">
        <v>0</v>
      </c>
      <c r="J38" s="38"/>
      <c r="K38" s="53"/>
      <c r="L38" s="53"/>
      <c r="M38" s="49">
        <v>0</v>
      </c>
      <c r="N38" s="38" t="s">
        <v>151</v>
      </c>
      <c r="O38" s="70" t="s">
        <v>197</v>
      </c>
      <c r="P38" s="49"/>
    </row>
    <row r="39" spans="1:16" s="55" customFormat="1" ht="40.5" customHeight="1">
      <c r="A39" s="47">
        <v>22</v>
      </c>
      <c r="B39" s="48">
        <v>361</v>
      </c>
      <c r="C39" s="67" t="s">
        <v>65</v>
      </c>
      <c r="D39" s="50" t="s">
        <v>144</v>
      </c>
      <c r="E39" s="38" t="s">
        <v>122</v>
      </c>
      <c r="F39" s="50">
        <v>1</v>
      </c>
      <c r="G39" s="49">
        <v>2</v>
      </c>
      <c r="H39" s="38">
        <v>1</v>
      </c>
      <c r="I39" s="49">
        <v>0</v>
      </c>
      <c r="J39" s="38"/>
      <c r="K39" s="53"/>
      <c r="L39" s="53"/>
      <c r="M39" s="49">
        <v>0</v>
      </c>
      <c r="N39" s="38" t="s">
        <v>145</v>
      </c>
      <c r="O39" s="70" t="s">
        <v>198</v>
      </c>
      <c r="P39" s="49"/>
    </row>
    <row r="40" spans="1:16" s="55" customFormat="1" ht="30.75" customHeight="1">
      <c r="A40" s="47">
        <v>22</v>
      </c>
      <c r="B40" s="48">
        <v>381</v>
      </c>
      <c r="C40" s="67" t="s">
        <v>65</v>
      </c>
      <c r="D40" s="50" t="s">
        <v>123</v>
      </c>
      <c r="E40" s="38" t="s">
        <v>105</v>
      </c>
      <c r="F40" s="50">
        <v>1</v>
      </c>
      <c r="G40" s="49">
        <v>2</v>
      </c>
      <c r="H40" s="38">
        <v>1</v>
      </c>
      <c r="I40" s="49">
        <v>1</v>
      </c>
      <c r="J40" s="38"/>
      <c r="K40" s="53"/>
      <c r="L40" s="53"/>
      <c r="M40" s="49">
        <v>0</v>
      </c>
      <c r="N40" s="38" t="s">
        <v>124</v>
      </c>
      <c r="O40" s="70" t="s">
        <v>179</v>
      </c>
      <c r="P40" s="49"/>
    </row>
    <row r="41" spans="1:16" s="55" customFormat="1" ht="18.75" customHeight="1">
      <c r="A41" s="47">
        <v>22</v>
      </c>
      <c r="B41" s="48">
        <v>383</v>
      </c>
      <c r="C41" s="72" t="s">
        <v>65</v>
      </c>
      <c r="D41" s="73" t="s">
        <v>121</v>
      </c>
      <c r="E41" s="51" t="s">
        <v>122</v>
      </c>
      <c r="F41" s="73">
        <v>1</v>
      </c>
      <c r="G41" s="52">
        <v>2</v>
      </c>
      <c r="H41" s="51">
        <v>1</v>
      </c>
      <c r="I41" s="52">
        <v>1</v>
      </c>
      <c r="J41" s="51"/>
      <c r="K41" s="74"/>
      <c r="L41" s="74"/>
      <c r="M41" s="52">
        <v>3</v>
      </c>
      <c r="N41" s="51" t="s">
        <v>155</v>
      </c>
      <c r="O41" s="70" t="s">
        <v>199</v>
      </c>
      <c r="P41" s="52"/>
    </row>
    <row r="42" spans="1:16" s="55" customFormat="1" ht="24.75" customHeight="1">
      <c r="A42" s="47">
        <v>22</v>
      </c>
      <c r="B42" s="48">
        <v>401</v>
      </c>
      <c r="C42" s="67" t="s">
        <v>65</v>
      </c>
      <c r="D42" s="50" t="s">
        <v>149</v>
      </c>
      <c r="E42" s="38" t="s">
        <v>78</v>
      </c>
      <c r="F42" s="50">
        <v>1</v>
      </c>
      <c r="G42" s="49">
        <v>0</v>
      </c>
      <c r="H42" s="38">
        <v>0</v>
      </c>
      <c r="I42" s="49">
        <v>0</v>
      </c>
      <c r="J42" s="38"/>
      <c r="K42" s="53"/>
      <c r="L42" s="53"/>
      <c r="M42" s="49">
        <v>0</v>
      </c>
      <c r="N42" s="38"/>
      <c r="O42" s="70"/>
      <c r="P42" s="49">
        <v>0</v>
      </c>
    </row>
    <row r="43" spans="1:16" s="55" customFormat="1" ht="38.25" customHeight="1">
      <c r="A43" s="47">
        <v>22</v>
      </c>
      <c r="B43" s="48">
        <v>402</v>
      </c>
      <c r="C43" s="67" t="s">
        <v>65</v>
      </c>
      <c r="D43" s="50" t="s">
        <v>133</v>
      </c>
      <c r="E43" s="38" t="s">
        <v>134</v>
      </c>
      <c r="F43" s="50">
        <v>1</v>
      </c>
      <c r="G43" s="49">
        <v>2</v>
      </c>
      <c r="H43" s="38">
        <v>0</v>
      </c>
      <c r="I43" s="49">
        <v>0</v>
      </c>
      <c r="J43" s="38"/>
      <c r="K43" s="53"/>
      <c r="L43" s="53"/>
      <c r="M43" s="49">
        <v>0</v>
      </c>
      <c r="N43" s="38" t="s">
        <v>219</v>
      </c>
      <c r="O43" s="70" t="s">
        <v>200</v>
      </c>
      <c r="P43" s="49"/>
    </row>
    <row r="44" spans="1:16" s="55" customFormat="1" ht="24.75" customHeight="1">
      <c r="A44" s="47">
        <v>22</v>
      </c>
      <c r="B44" s="48">
        <v>424</v>
      </c>
      <c r="C44" s="67" t="s">
        <v>65</v>
      </c>
      <c r="D44" s="50" t="s">
        <v>146</v>
      </c>
      <c r="E44" s="38" t="s">
        <v>105</v>
      </c>
      <c r="F44" s="50">
        <v>1</v>
      </c>
      <c r="G44" s="49">
        <v>2</v>
      </c>
      <c r="H44" s="38">
        <v>1</v>
      </c>
      <c r="I44" s="49">
        <v>0</v>
      </c>
      <c r="J44" s="38"/>
      <c r="K44" s="53"/>
      <c r="L44" s="53"/>
      <c r="M44" s="49">
        <v>0</v>
      </c>
      <c r="N44" s="38" t="s">
        <v>147</v>
      </c>
      <c r="O44" s="70" t="s">
        <v>187</v>
      </c>
      <c r="P44" s="49"/>
    </row>
    <row r="45" spans="1:16" s="55" customFormat="1" ht="24.75" customHeight="1">
      <c r="A45" s="47">
        <v>22</v>
      </c>
      <c r="B45" s="48">
        <v>426</v>
      </c>
      <c r="C45" s="67" t="s">
        <v>65</v>
      </c>
      <c r="D45" s="50" t="s">
        <v>136</v>
      </c>
      <c r="E45" s="38" t="s">
        <v>170</v>
      </c>
      <c r="F45" s="50">
        <v>1</v>
      </c>
      <c r="G45" s="49">
        <v>2</v>
      </c>
      <c r="H45" s="38">
        <v>0</v>
      </c>
      <c r="I45" s="49">
        <v>0</v>
      </c>
      <c r="J45" s="38"/>
      <c r="K45" s="53"/>
      <c r="L45" s="53"/>
      <c r="M45" s="49">
        <v>3</v>
      </c>
      <c r="N45" s="38"/>
      <c r="O45" s="70"/>
      <c r="P45" s="49">
        <v>0</v>
      </c>
    </row>
    <row r="46" spans="1:16" s="55" customFormat="1" ht="24.75" customHeight="1">
      <c r="A46" s="47">
        <v>22</v>
      </c>
      <c r="B46" s="48">
        <v>429</v>
      </c>
      <c r="C46" s="67" t="s">
        <v>65</v>
      </c>
      <c r="D46" s="50" t="s">
        <v>135</v>
      </c>
      <c r="E46" s="38" t="s">
        <v>171</v>
      </c>
      <c r="F46" s="50">
        <v>1</v>
      </c>
      <c r="G46" s="49">
        <v>2</v>
      </c>
      <c r="H46" s="38">
        <v>0</v>
      </c>
      <c r="I46" s="49">
        <v>0</v>
      </c>
      <c r="J46" s="38"/>
      <c r="K46" s="53"/>
      <c r="L46" s="53"/>
      <c r="M46" s="49">
        <v>0</v>
      </c>
      <c r="N46" s="38"/>
      <c r="O46" s="70"/>
      <c r="P46" s="49">
        <v>0</v>
      </c>
    </row>
    <row r="47" spans="1:16" s="55" customFormat="1" ht="24.75" customHeight="1">
      <c r="A47" s="47">
        <v>22</v>
      </c>
      <c r="B47" s="48">
        <v>461</v>
      </c>
      <c r="C47" s="67" t="s">
        <v>65</v>
      </c>
      <c r="D47" s="50" t="s">
        <v>140</v>
      </c>
      <c r="E47" s="38" t="s">
        <v>167</v>
      </c>
      <c r="F47" s="50">
        <v>2</v>
      </c>
      <c r="G47" s="49">
        <v>2</v>
      </c>
      <c r="H47" s="38">
        <v>0</v>
      </c>
      <c r="I47" s="49">
        <v>0</v>
      </c>
      <c r="J47" s="38"/>
      <c r="K47" s="53"/>
      <c r="L47" s="53"/>
      <c r="M47" s="49">
        <v>0</v>
      </c>
      <c r="N47" s="38"/>
      <c r="O47" s="70"/>
      <c r="P47" s="49">
        <v>1</v>
      </c>
    </row>
    <row r="48" spans="1:16" s="55" customFormat="1" ht="24.75" customHeight="1" thickBot="1">
      <c r="A48" s="47">
        <v>22</v>
      </c>
      <c r="B48" s="48">
        <v>503</v>
      </c>
      <c r="C48" s="67" t="s">
        <v>65</v>
      </c>
      <c r="D48" s="50" t="s">
        <v>141</v>
      </c>
      <c r="E48" s="38" t="s">
        <v>78</v>
      </c>
      <c r="F48" s="50">
        <v>1</v>
      </c>
      <c r="G48" s="49">
        <v>2</v>
      </c>
      <c r="H48" s="38">
        <v>0</v>
      </c>
      <c r="I48" s="49">
        <v>0</v>
      </c>
      <c r="J48" s="38"/>
      <c r="K48" s="53"/>
      <c r="L48" s="53"/>
      <c r="M48" s="49">
        <v>0</v>
      </c>
      <c r="N48" s="38" t="s">
        <v>142</v>
      </c>
      <c r="O48" s="70" t="s">
        <v>191</v>
      </c>
      <c r="P48" s="49"/>
    </row>
    <row r="49" spans="1:16" s="15" customFormat="1" ht="17.25" customHeight="1" thickBot="1">
      <c r="A49" s="39"/>
      <c r="B49" s="40">
        <v>1000</v>
      </c>
      <c r="C49" s="197" t="s">
        <v>22</v>
      </c>
      <c r="D49" s="197"/>
      <c r="E49" s="41"/>
      <c r="F49" s="42"/>
      <c r="G49" s="43"/>
      <c r="H49" s="44">
        <f>SUM(H7:H48)</f>
        <v>25</v>
      </c>
      <c r="I49" s="149">
        <f>SUM(I7:I48)</f>
        <v>21</v>
      </c>
      <c r="J49" s="44">
        <f>COUNTA(J7:J48)</f>
        <v>7</v>
      </c>
      <c r="K49" s="46"/>
      <c r="L49" s="46"/>
      <c r="M49" s="43"/>
      <c r="N49" s="44">
        <f>COUNTA(N7:N48)</f>
        <v>33</v>
      </c>
      <c r="O49" s="46"/>
      <c r="P49" s="43"/>
    </row>
    <row r="50" s="15" customFormat="1" ht="11.25"/>
    <row r="51" s="15" customFormat="1" ht="11.25"/>
    <row r="52" s="15" customFormat="1" ht="11.25"/>
    <row r="53" s="15" customFormat="1" ht="11.25"/>
    <row r="54" s="15" customFormat="1" ht="11.25"/>
    <row r="55" s="15" customFormat="1" ht="11.25"/>
    <row r="56" s="15" customFormat="1" ht="11.25"/>
    <row r="57" s="15" customFormat="1" ht="11.25"/>
    <row r="58" s="15" customFormat="1" ht="11.25"/>
    <row r="59" s="15" customFormat="1" ht="11.25"/>
    <row r="60" s="15" customFormat="1" ht="11.25"/>
  </sheetData>
  <mergeCells count="13">
    <mergeCell ref="E4:E6"/>
    <mergeCell ref="G4:G6"/>
    <mergeCell ref="H4:H6"/>
    <mergeCell ref="C49:D49"/>
    <mergeCell ref="A4:A6"/>
    <mergeCell ref="C4:C6"/>
    <mergeCell ref="D4:D6"/>
    <mergeCell ref="B4:B6"/>
    <mergeCell ref="J5:L5"/>
    <mergeCell ref="I4:I6"/>
    <mergeCell ref="J4:M4"/>
    <mergeCell ref="N4:P4"/>
    <mergeCell ref="N5:O5"/>
  </mergeCells>
  <printOptions horizontalCentered="1"/>
  <pageMargins left="0.5905511811023623" right="0.5905511811023623" top="0.5905511811023623" bottom="0.5905511811023623" header="0.5118110236220472" footer="0.5118110236220472"/>
  <pageSetup fitToHeight="0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9"/>
  <sheetViews>
    <sheetView zoomScaleSheetLayoutView="100" workbookViewId="0" topLeftCell="F37">
      <selection activeCell="T49" sqref="T49"/>
    </sheetView>
  </sheetViews>
  <sheetFormatPr defaultColWidth="9.00390625" defaultRowHeight="13.5"/>
  <cols>
    <col min="1" max="1" width="5.00390625" style="2" customWidth="1"/>
    <col min="2" max="2" width="5.375" style="2" customWidth="1"/>
    <col min="3" max="3" width="6.875" style="2" customWidth="1"/>
    <col min="4" max="4" width="9.50390625" style="2" customWidth="1"/>
    <col min="5" max="5" width="21.375" style="2" customWidth="1"/>
    <col min="6" max="6" width="6.875" style="2" customWidth="1"/>
    <col min="7" max="7" width="5.50390625" style="2" customWidth="1"/>
    <col min="8" max="8" width="12.875" style="2" customWidth="1"/>
    <col min="9" max="9" width="3.875" style="2" customWidth="1"/>
    <col min="10" max="10" width="4.125" style="2" customWidth="1"/>
    <col min="11" max="11" width="4.75390625" style="2" customWidth="1"/>
    <col min="12" max="13" width="6.375" style="2" customWidth="1"/>
    <col min="14" max="14" width="6.25390625" style="2" customWidth="1"/>
    <col min="15" max="15" width="4.75390625" style="2" customWidth="1"/>
    <col min="16" max="17" width="6.375" style="2" customWidth="1"/>
    <col min="18" max="18" width="6.625" style="2" customWidth="1"/>
    <col min="19" max="21" width="6.375" style="2" customWidth="1"/>
    <col min="22" max="16384" width="9.00390625" style="2" customWidth="1"/>
  </cols>
  <sheetData>
    <row r="1" ht="12">
      <c r="A1" s="2" t="s">
        <v>40</v>
      </c>
    </row>
    <row r="2" spans="1:7" ht="22.5" customHeight="1">
      <c r="A2" s="16" t="s">
        <v>60</v>
      </c>
      <c r="G2" s="29"/>
    </row>
    <row r="3" ht="12.75" thickBot="1"/>
    <row r="4" spans="1:21" s="1" customFormat="1" ht="24.75" customHeight="1">
      <c r="A4" s="234" t="s">
        <v>6</v>
      </c>
      <c r="B4" s="211" t="s">
        <v>42</v>
      </c>
      <c r="C4" s="214" t="s">
        <v>0</v>
      </c>
      <c r="D4" s="217" t="s">
        <v>43</v>
      </c>
      <c r="E4" s="223" t="s">
        <v>53</v>
      </c>
      <c r="F4" s="229" t="s">
        <v>46</v>
      </c>
      <c r="G4" s="203" t="s">
        <v>20</v>
      </c>
      <c r="H4" s="228"/>
      <c r="I4" s="228"/>
      <c r="J4" s="6"/>
      <c r="K4" s="239" t="s">
        <v>61</v>
      </c>
      <c r="L4" s="228"/>
      <c r="M4" s="228"/>
      <c r="N4" s="228"/>
      <c r="O4" s="228"/>
      <c r="P4" s="228"/>
      <c r="Q4" s="228"/>
      <c r="R4" s="228"/>
      <c r="S4" s="228"/>
      <c r="T4" s="228"/>
      <c r="U4" s="240"/>
    </row>
    <row r="5" spans="1:21" s="1" customFormat="1" ht="42.75" customHeight="1">
      <c r="A5" s="235"/>
      <c r="B5" s="212"/>
      <c r="C5" s="215"/>
      <c r="D5" s="237"/>
      <c r="E5" s="224"/>
      <c r="F5" s="230"/>
      <c r="G5" s="196" t="s">
        <v>54</v>
      </c>
      <c r="H5" s="227" t="s">
        <v>23</v>
      </c>
      <c r="I5" s="232" t="s">
        <v>24</v>
      </c>
      <c r="J5" s="225" t="s">
        <v>25</v>
      </c>
      <c r="K5" s="215" t="s">
        <v>50</v>
      </c>
      <c r="L5" s="244" t="s">
        <v>56</v>
      </c>
      <c r="M5" s="193" t="s">
        <v>57</v>
      </c>
      <c r="N5" s="241" t="s">
        <v>9</v>
      </c>
      <c r="O5" s="245" t="s">
        <v>62</v>
      </c>
      <c r="P5" s="242" t="s">
        <v>63</v>
      </c>
      <c r="Q5" s="193" t="s">
        <v>64</v>
      </c>
      <c r="R5" s="195" t="s">
        <v>9</v>
      </c>
      <c r="S5" s="244" t="s">
        <v>58</v>
      </c>
      <c r="T5" s="193" t="s">
        <v>59</v>
      </c>
      <c r="U5" s="212" t="s">
        <v>9</v>
      </c>
    </row>
    <row r="6" spans="1:21" ht="12.75" customHeight="1">
      <c r="A6" s="236"/>
      <c r="B6" s="213"/>
      <c r="C6" s="216"/>
      <c r="D6" s="238"/>
      <c r="E6" s="224"/>
      <c r="F6" s="231"/>
      <c r="G6" s="207"/>
      <c r="H6" s="227"/>
      <c r="I6" s="233"/>
      <c r="J6" s="226"/>
      <c r="K6" s="216"/>
      <c r="L6" s="243"/>
      <c r="M6" s="194"/>
      <c r="N6" s="192"/>
      <c r="O6" s="246"/>
      <c r="P6" s="243"/>
      <c r="Q6" s="194"/>
      <c r="R6" s="192"/>
      <c r="S6" s="243"/>
      <c r="T6" s="194"/>
      <c r="U6" s="213"/>
    </row>
    <row r="7" spans="1:21" ht="17.25" customHeight="1">
      <c r="A7" s="87">
        <v>22</v>
      </c>
      <c r="B7" s="77">
        <v>100</v>
      </c>
      <c r="C7" s="88" t="s">
        <v>65</v>
      </c>
      <c r="D7" s="89" t="s">
        <v>201</v>
      </c>
      <c r="E7" s="90" t="s">
        <v>209</v>
      </c>
      <c r="F7" s="93">
        <v>1</v>
      </c>
      <c r="G7" s="91"/>
      <c r="H7" s="92"/>
      <c r="I7" s="76"/>
      <c r="J7" s="75"/>
      <c r="K7" s="94">
        <v>1</v>
      </c>
      <c r="L7" s="79">
        <v>1</v>
      </c>
      <c r="M7" s="95">
        <v>0</v>
      </c>
      <c r="N7" s="152">
        <f aca="true" t="shared" si="0" ref="N7:N49">IF(L7=""," ",ROUND(M7/L7*100,1))</f>
        <v>0</v>
      </c>
      <c r="O7" s="97"/>
      <c r="P7" s="84"/>
      <c r="Q7" s="95"/>
      <c r="R7" s="96"/>
      <c r="S7" s="98">
        <v>962</v>
      </c>
      <c r="T7" s="95">
        <v>21</v>
      </c>
      <c r="U7" s="102">
        <f aca="true" t="shared" si="1" ref="U7:U49">IF(S7=""," ",ROUND(T7/S7*100,1))</f>
        <v>2.2</v>
      </c>
    </row>
    <row r="8" spans="1:21" ht="36" customHeight="1">
      <c r="A8" s="87">
        <v>22</v>
      </c>
      <c r="B8" s="77">
        <v>202</v>
      </c>
      <c r="C8" s="88" t="s">
        <v>65</v>
      </c>
      <c r="D8" s="89" t="s">
        <v>202</v>
      </c>
      <c r="E8" s="90" t="s">
        <v>210</v>
      </c>
      <c r="F8" s="93">
        <v>1</v>
      </c>
      <c r="G8" s="91"/>
      <c r="H8" s="92"/>
      <c r="I8" s="76"/>
      <c r="J8" s="75"/>
      <c r="K8" s="94">
        <v>1</v>
      </c>
      <c r="L8" s="79">
        <v>1</v>
      </c>
      <c r="M8" s="95">
        <v>0</v>
      </c>
      <c r="N8" s="152">
        <f t="shared" si="0"/>
        <v>0</v>
      </c>
      <c r="O8" s="97"/>
      <c r="P8" s="84"/>
      <c r="Q8" s="95"/>
      <c r="R8" s="96"/>
      <c r="S8" s="98">
        <v>737</v>
      </c>
      <c r="T8" s="95">
        <v>2</v>
      </c>
      <c r="U8" s="102">
        <f t="shared" si="1"/>
        <v>0.3</v>
      </c>
    </row>
    <row r="9" spans="1:21" ht="17.25" customHeight="1">
      <c r="A9" s="153">
        <v>22</v>
      </c>
      <c r="B9" s="105">
        <v>203</v>
      </c>
      <c r="C9" s="88" t="s">
        <v>65</v>
      </c>
      <c r="D9" s="106" t="s">
        <v>94</v>
      </c>
      <c r="E9" s="154"/>
      <c r="F9" s="155">
        <v>0</v>
      </c>
      <c r="G9" s="156"/>
      <c r="H9" s="157"/>
      <c r="I9" s="157"/>
      <c r="J9" s="105"/>
      <c r="K9" s="88">
        <v>1</v>
      </c>
      <c r="L9" s="117">
        <v>2</v>
      </c>
      <c r="M9" s="117">
        <v>0</v>
      </c>
      <c r="N9" s="152">
        <f t="shared" si="0"/>
        <v>0</v>
      </c>
      <c r="O9" s="155"/>
      <c r="P9" s="115" t="s">
        <v>68</v>
      </c>
      <c r="Q9" s="117"/>
      <c r="R9" s="152" t="str">
        <f aca="true" t="shared" si="2" ref="R9:R48">IF(O9=""," ",ROUND(Q9/O9*100,1))</f>
        <v> </v>
      </c>
      <c r="S9" s="155">
        <v>297</v>
      </c>
      <c r="T9" s="117">
        <v>1</v>
      </c>
      <c r="U9" s="102">
        <f t="shared" si="1"/>
        <v>0.3</v>
      </c>
    </row>
    <row r="10" spans="1:21" ht="17.25" customHeight="1">
      <c r="A10" s="100">
        <v>22</v>
      </c>
      <c r="B10" s="113">
        <v>205</v>
      </c>
      <c r="C10" s="109" t="s">
        <v>65</v>
      </c>
      <c r="D10" s="114" t="s">
        <v>67</v>
      </c>
      <c r="E10" s="158"/>
      <c r="F10" s="159">
        <v>0</v>
      </c>
      <c r="G10" s="156"/>
      <c r="H10" s="108"/>
      <c r="I10" s="160"/>
      <c r="J10" s="161"/>
      <c r="K10" s="61">
        <v>1</v>
      </c>
      <c r="L10" s="114">
        <v>1</v>
      </c>
      <c r="M10" s="114">
        <v>0</v>
      </c>
      <c r="N10" s="152">
        <f t="shared" si="0"/>
        <v>0</v>
      </c>
      <c r="O10" s="159"/>
      <c r="P10" s="108" t="s">
        <v>68</v>
      </c>
      <c r="Q10" s="114"/>
      <c r="R10" s="152" t="str">
        <f t="shared" si="2"/>
        <v> </v>
      </c>
      <c r="S10" s="159">
        <v>81</v>
      </c>
      <c r="T10" s="114">
        <v>3</v>
      </c>
      <c r="U10" s="102">
        <f t="shared" si="1"/>
        <v>3.7</v>
      </c>
    </row>
    <row r="11" spans="1:21" ht="17.25" customHeight="1">
      <c r="A11" s="112">
        <v>22</v>
      </c>
      <c r="B11" s="105">
        <v>206</v>
      </c>
      <c r="C11" s="116" t="s">
        <v>65</v>
      </c>
      <c r="D11" s="117" t="s">
        <v>92</v>
      </c>
      <c r="E11" s="154"/>
      <c r="F11" s="155">
        <v>0</v>
      </c>
      <c r="G11" s="156"/>
      <c r="H11" s="157"/>
      <c r="I11" s="157"/>
      <c r="J11" s="105"/>
      <c r="K11" s="88">
        <v>1</v>
      </c>
      <c r="L11" s="117">
        <v>1</v>
      </c>
      <c r="M11" s="117">
        <v>0</v>
      </c>
      <c r="N11" s="152">
        <f t="shared" si="0"/>
        <v>0</v>
      </c>
      <c r="O11" s="155"/>
      <c r="P11" s="115" t="s">
        <v>68</v>
      </c>
      <c r="Q11" s="117"/>
      <c r="R11" s="152" t="str">
        <f t="shared" si="2"/>
        <v> </v>
      </c>
      <c r="S11" s="155">
        <v>140</v>
      </c>
      <c r="T11" s="117">
        <v>5</v>
      </c>
      <c r="U11" s="102">
        <f t="shared" si="1"/>
        <v>3.6</v>
      </c>
    </row>
    <row r="12" spans="1:21" ht="45.75" customHeight="1">
      <c r="A12" s="112">
        <v>22</v>
      </c>
      <c r="B12" s="105">
        <v>207</v>
      </c>
      <c r="C12" s="116" t="s">
        <v>65</v>
      </c>
      <c r="D12" s="117" t="s">
        <v>66</v>
      </c>
      <c r="E12" s="162" t="s">
        <v>114</v>
      </c>
      <c r="F12" s="155">
        <v>0</v>
      </c>
      <c r="G12" s="156"/>
      <c r="H12" s="115"/>
      <c r="I12" s="163"/>
      <c r="J12" s="164"/>
      <c r="K12" s="38">
        <v>1</v>
      </c>
      <c r="L12" s="117">
        <v>1</v>
      </c>
      <c r="M12" s="117">
        <v>0</v>
      </c>
      <c r="N12" s="152">
        <f t="shared" si="0"/>
        <v>0</v>
      </c>
      <c r="O12" s="155"/>
      <c r="P12" s="115" t="s">
        <v>68</v>
      </c>
      <c r="Q12" s="117"/>
      <c r="R12" s="152" t="str">
        <f t="shared" si="2"/>
        <v> </v>
      </c>
      <c r="S12" s="155">
        <v>107</v>
      </c>
      <c r="T12" s="117">
        <v>0</v>
      </c>
      <c r="U12" s="102">
        <f t="shared" si="1"/>
        <v>0</v>
      </c>
    </row>
    <row r="13" spans="1:21" ht="17.25" customHeight="1">
      <c r="A13" s="112">
        <v>22</v>
      </c>
      <c r="B13" s="105">
        <v>208</v>
      </c>
      <c r="C13" s="116" t="s">
        <v>65</v>
      </c>
      <c r="D13" s="117" t="s">
        <v>72</v>
      </c>
      <c r="E13" s="154"/>
      <c r="F13" s="155">
        <v>1</v>
      </c>
      <c r="G13" s="156"/>
      <c r="H13" s="157"/>
      <c r="I13" s="157"/>
      <c r="J13" s="105"/>
      <c r="K13" s="88">
        <v>1</v>
      </c>
      <c r="L13" s="117">
        <v>2</v>
      </c>
      <c r="M13" s="117">
        <v>0</v>
      </c>
      <c r="N13" s="152">
        <f t="shared" si="0"/>
        <v>0</v>
      </c>
      <c r="O13" s="155"/>
      <c r="P13" s="115" t="s">
        <v>68</v>
      </c>
      <c r="Q13" s="117"/>
      <c r="R13" s="152" t="str">
        <f t="shared" si="2"/>
        <v> </v>
      </c>
      <c r="S13" s="155">
        <v>156</v>
      </c>
      <c r="T13" s="117">
        <v>3</v>
      </c>
      <c r="U13" s="102">
        <f t="shared" si="1"/>
        <v>1.9</v>
      </c>
    </row>
    <row r="14" spans="1:21" ht="17.25" customHeight="1">
      <c r="A14" s="112">
        <v>22</v>
      </c>
      <c r="B14" s="105">
        <v>209</v>
      </c>
      <c r="C14" s="116" t="s">
        <v>65</v>
      </c>
      <c r="D14" s="117" t="s">
        <v>104</v>
      </c>
      <c r="E14" s="154"/>
      <c r="F14" s="155">
        <v>0</v>
      </c>
      <c r="G14" s="156"/>
      <c r="H14" s="157"/>
      <c r="I14" s="157"/>
      <c r="J14" s="105"/>
      <c r="K14" s="88">
        <v>1</v>
      </c>
      <c r="L14" s="117">
        <v>1</v>
      </c>
      <c r="M14" s="117">
        <v>0</v>
      </c>
      <c r="N14" s="152">
        <f t="shared" si="0"/>
        <v>0</v>
      </c>
      <c r="O14" s="155"/>
      <c r="P14" s="115" t="s">
        <v>68</v>
      </c>
      <c r="Q14" s="117"/>
      <c r="R14" s="152" t="str">
        <f t="shared" si="2"/>
        <v> </v>
      </c>
      <c r="S14" s="155">
        <v>64</v>
      </c>
      <c r="T14" s="117">
        <v>0</v>
      </c>
      <c r="U14" s="102">
        <f t="shared" si="1"/>
        <v>0</v>
      </c>
    </row>
    <row r="15" spans="1:21" ht="33" customHeight="1">
      <c r="A15" s="112">
        <v>22</v>
      </c>
      <c r="B15" s="105">
        <v>210</v>
      </c>
      <c r="C15" s="116" t="s">
        <v>65</v>
      </c>
      <c r="D15" s="117" t="s">
        <v>117</v>
      </c>
      <c r="E15" s="162" t="s">
        <v>120</v>
      </c>
      <c r="F15" s="155">
        <v>1</v>
      </c>
      <c r="G15" s="156"/>
      <c r="H15" s="157"/>
      <c r="I15" s="157"/>
      <c r="J15" s="105"/>
      <c r="K15" s="88">
        <v>1</v>
      </c>
      <c r="L15" s="117">
        <v>2</v>
      </c>
      <c r="M15" s="117">
        <v>0</v>
      </c>
      <c r="N15" s="152">
        <f t="shared" si="0"/>
        <v>0</v>
      </c>
      <c r="O15" s="155"/>
      <c r="P15" s="115" t="s">
        <v>68</v>
      </c>
      <c r="Q15" s="117"/>
      <c r="R15" s="152" t="str">
        <f t="shared" si="2"/>
        <v> </v>
      </c>
      <c r="S15" s="155">
        <v>351</v>
      </c>
      <c r="T15" s="117">
        <v>4</v>
      </c>
      <c r="U15" s="102">
        <f t="shared" si="1"/>
        <v>1.1</v>
      </c>
    </row>
    <row r="16" spans="1:21" ht="17.25" customHeight="1">
      <c r="A16" s="112">
        <v>22</v>
      </c>
      <c r="B16" s="105">
        <v>211</v>
      </c>
      <c r="C16" s="116" t="s">
        <v>65</v>
      </c>
      <c r="D16" s="117" t="s">
        <v>111</v>
      </c>
      <c r="E16" s="154"/>
      <c r="F16" s="155">
        <v>1</v>
      </c>
      <c r="G16" s="156"/>
      <c r="H16" s="157"/>
      <c r="I16" s="157"/>
      <c r="J16" s="105"/>
      <c r="K16" s="88">
        <v>1</v>
      </c>
      <c r="L16" s="117">
        <v>1</v>
      </c>
      <c r="M16" s="117">
        <v>0</v>
      </c>
      <c r="N16" s="152">
        <f t="shared" si="0"/>
        <v>0</v>
      </c>
      <c r="O16" s="155"/>
      <c r="P16" s="115" t="s">
        <v>68</v>
      </c>
      <c r="Q16" s="117"/>
      <c r="R16" s="152" t="str">
        <f t="shared" si="2"/>
        <v> </v>
      </c>
      <c r="S16" s="155">
        <v>307</v>
      </c>
      <c r="T16" s="117">
        <v>2</v>
      </c>
      <c r="U16" s="102">
        <f t="shared" si="1"/>
        <v>0.7</v>
      </c>
    </row>
    <row r="17" spans="1:21" ht="17.25" customHeight="1">
      <c r="A17" s="112">
        <v>22</v>
      </c>
      <c r="B17" s="105">
        <v>212</v>
      </c>
      <c r="C17" s="116" t="s">
        <v>65</v>
      </c>
      <c r="D17" s="117" t="s">
        <v>97</v>
      </c>
      <c r="E17" s="154"/>
      <c r="F17" s="155">
        <v>0</v>
      </c>
      <c r="G17" s="156"/>
      <c r="H17" s="157"/>
      <c r="I17" s="157"/>
      <c r="J17" s="105"/>
      <c r="K17" s="88">
        <v>1</v>
      </c>
      <c r="L17" s="117">
        <v>1</v>
      </c>
      <c r="M17" s="117">
        <v>0</v>
      </c>
      <c r="N17" s="152">
        <f t="shared" si="0"/>
        <v>0</v>
      </c>
      <c r="O17" s="155"/>
      <c r="P17" s="115" t="s">
        <v>68</v>
      </c>
      <c r="Q17" s="117"/>
      <c r="R17" s="152" t="str">
        <f t="shared" si="2"/>
        <v> </v>
      </c>
      <c r="S17" s="155">
        <v>23</v>
      </c>
      <c r="T17" s="117">
        <v>0</v>
      </c>
      <c r="U17" s="102">
        <f t="shared" si="1"/>
        <v>0</v>
      </c>
    </row>
    <row r="18" spans="1:21" ht="17.25" customHeight="1">
      <c r="A18" s="112">
        <v>22</v>
      </c>
      <c r="B18" s="105">
        <v>213</v>
      </c>
      <c r="C18" s="116" t="s">
        <v>65</v>
      </c>
      <c r="D18" s="117" t="s">
        <v>163</v>
      </c>
      <c r="E18" s="154"/>
      <c r="F18" s="155">
        <v>1</v>
      </c>
      <c r="G18" s="156"/>
      <c r="H18" s="157"/>
      <c r="I18" s="157"/>
      <c r="J18" s="105"/>
      <c r="K18" s="88">
        <v>1</v>
      </c>
      <c r="L18" s="117">
        <v>1</v>
      </c>
      <c r="M18" s="117">
        <v>0</v>
      </c>
      <c r="N18" s="152">
        <f t="shared" si="0"/>
        <v>0</v>
      </c>
      <c r="O18" s="155"/>
      <c r="P18" s="115"/>
      <c r="Q18" s="117"/>
      <c r="R18" s="152" t="str">
        <f t="shared" si="2"/>
        <v> </v>
      </c>
      <c r="S18" s="155">
        <v>200</v>
      </c>
      <c r="T18" s="117">
        <v>0</v>
      </c>
      <c r="U18" s="102">
        <f t="shared" si="1"/>
        <v>0</v>
      </c>
    </row>
    <row r="19" spans="1:21" ht="36.75" customHeight="1">
      <c r="A19" s="112">
        <v>22</v>
      </c>
      <c r="B19" s="105">
        <v>214</v>
      </c>
      <c r="C19" s="116" t="s">
        <v>65</v>
      </c>
      <c r="D19" s="117" t="s">
        <v>107</v>
      </c>
      <c r="E19" s="162" t="s">
        <v>110</v>
      </c>
      <c r="F19" s="155">
        <v>0</v>
      </c>
      <c r="G19" s="156"/>
      <c r="H19" s="157"/>
      <c r="I19" s="157"/>
      <c r="J19" s="105"/>
      <c r="K19" s="88">
        <v>1</v>
      </c>
      <c r="L19" s="117">
        <v>1</v>
      </c>
      <c r="M19" s="117">
        <v>0</v>
      </c>
      <c r="N19" s="152">
        <f t="shared" si="0"/>
        <v>0</v>
      </c>
      <c r="O19" s="155"/>
      <c r="P19" s="115" t="s">
        <v>68</v>
      </c>
      <c r="Q19" s="117"/>
      <c r="R19" s="152" t="str">
        <f t="shared" si="2"/>
        <v> </v>
      </c>
      <c r="S19" s="155">
        <v>45</v>
      </c>
      <c r="T19" s="117">
        <v>0</v>
      </c>
      <c r="U19" s="102">
        <f t="shared" si="1"/>
        <v>0</v>
      </c>
    </row>
    <row r="20" spans="1:21" ht="17.25" customHeight="1">
      <c r="A20" s="112">
        <v>22</v>
      </c>
      <c r="B20" s="105">
        <v>215</v>
      </c>
      <c r="C20" s="116" t="s">
        <v>65</v>
      </c>
      <c r="D20" s="117" t="s">
        <v>90</v>
      </c>
      <c r="E20" s="154"/>
      <c r="F20" s="155">
        <v>0</v>
      </c>
      <c r="G20" s="156"/>
      <c r="H20" s="157"/>
      <c r="I20" s="157"/>
      <c r="J20" s="105"/>
      <c r="K20" s="88">
        <v>1</v>
      </c>
      <c r="L20" s="117">
        <v>2</v>
      </c>
      <c r="M20" s="117">
        <v>0</v>
      </c>
      <c r="N20" s="152">
        <f t="shared" si="0"/>
        <v>0</v>
      </c>
      <c r="O20" s="155"/>
      <c r="P20" s="115" t="s">
        <v>68</v>
      </c>
      <c r="Q20" s="117"/>
      <c r="R20" s="152" t="str">
        <f t="shared" si="2"/>
        <v> </v>
      </c>
      <c r="S20" s="155">
        <v>57</v>
      </c>
      <c r="T20" s="117">
        <v>0</v>
      </c>
      <c r="U20" s="102">
        <f t="shared" si="1"/>
        <v>0</v>
      </c>
    </row>
    <row r="21" spans="1:21" ht="17.25" customHeight="1">
      <c r="A21" s="112">
        <v>22</v>
      </c>
      <c r="B21" s="105">
        <v>216</v>
      </c>
      <c r="C21" s="116" t="s">
        <v>65</v>
      </c>
      <c r="D21" s="117" t="s">
        <v>102</v>
      </c>
      <c r="E21" s="154"/>
      <c r="F21" s="155">
        <v>0</v>
      </c>
      <c r="G21" s="156"/>
      <c r="H21" s="157"/>
      <c r="I21" s="157"/>
      <c r="J21" s="105"/>
      <c r="K21" s="88">
        <v>1</v>
      </c>
      <c r="L21" s="117">
        <v>1</v>
      </c>
      <c r="M21" s="117">
        <v>0</v>
      </c>
      <c r="N21" s="152">
        <f t="shared" si="0"/>
        <v>0</v>
      </c>
      <c r="O21" s="155"/>
      <c r="P21" s="115" t="s">
        <v>68</v>
      </c>
      <c r="Q21" s="117"/>
      <c r="R21" s="152" t="str">
        <f t="shared" si="2"/>
        <v> </v>
      </c>
      <c r="S21" s="155">
        <v>176</v>
      </c>
      <c r="T21" s="117">
        <v>1</v>
      </c>
      <c r="U21" s="102">
        <f t="shared" si="1"/>
        <v>0.6</v>
      </c>
    </row>
    <row r="22" spans="1:21" ht="17.25" customHeight="1">
      <c r="A22" s="112">
        <v>22</v>
      </c>
      <c r="B22" s="105">
        <v>219</v>
      </c>
      <c r="C22" s="116" t="s">
        <v>65</v>
      </c>
      <c r="D22" s="117" t="s">
        <v>77</v>
      </c>
      <c r="E22" s="154"/>
      <c r="F22" s="155">
        <v>0</v>
      </c>
      <c r="G22" s="156"/>
      <c r="H22" s="157"/>
      <c r="I22" s="157"/>
      <c r="J22" s="105"/>
      <c r="K22" s="88">
        <v>1</v>
      </c>
      <c r="L22" s="117">
        <v>1</v>
      </c>
      <c r="M22" s="117">
        <v>0</v>
      </c>
      <c r="N22" s="152">
        <f t="shared" si="0"/>
        <v>0</v>
      </c>
      <c r="O22" s="155"/>
      <c r="P22" s="115" t="s">
        <v>68</v>
      </c>
      <c r="Q22" s="117"/>
      <c r="R22" s="152" t="str">
        <f t="shared" si="2"/>
        <v> </v>
      </c>
      <c r="S22" s="155">
        <v>39</v>
      </c>
      <c r="T22" s="117">
        <v>0</v>
      </c>
      <c r="U22" s="102">
        <f t="shared" si="1"/>
        <v>0</v>
      </c>
    </row>
    <row r="23" spans="1:21" ht="17.25" customHeight="1">
      <c r="A23" s="112">
        <v>22</v>
      </c>
      <c r="B23" s="105">
        <v>220</v>
      </c>
      <c r="C23" s="116" t="s">
        <v>65</v>
      </c>
      <c r="D23" s="117" t="s">
        <v>99</v>
      </c>
      <c r="E23" s="154"/>
      <c r="F23" s="155">
        <v>0</v>
      </c>
      <c r="G23" s="156"/>
      <c r="H23" s="157"/>
      <c r="I23" s="157"/>
      <c r="J23" s="105"/>
      <c r="K23" s="88">
        <v>1</v>
      </c>
      <c r="L23" s="117">
        <v>2</v>
      </c>
      <c r="M23" s="117">
        <v>0</v>
      </c>
      <c r="N23" s="152">
        <f t="shared" si="0"/>
        <v>0</v>
      </c>
      <c r="O23" s="155"/>
      <c r="P23" s="115" t="s">
        <v>68</v>
      </c>
      <c r="Q23" s="117"/>
      <c r="R23" s="152" t="str">
        <f t="shared" si="2"/>
        <v> </v>
      </c>
      <c r="S23" s="155">
        <v>88</v>
      </c>
      <c r="T23" s="117">
        <v>1</v>
      </c>
      <c r="U23" s="102">
        <f t="shared" si="1"/>
        <v>1.1</v>
      </c>
    </row>
    <row r="24" spans="1:21" ht="17.25" customHeight="1">
      <c r="A24" s="112">
        <v>22</v>
      </c>
      <c r="B24" s="105">
        <v>221</v>
      </c>
      <c r="C24" s="116" t="s">
        <v>65</v>
      </c>
      <c r="D24" s="117" t="s">
        <v>84</v>
      </c>
      <c r="E24" s="154"/>
      <c r="F24" s="155">
        <v>0</v>
      </c>
      <c r="G24" s="156"/>
      <c r="H24" s="157"/>
      <c r="I24" s="157"/>
      <c r="J24" s="105"/>
      <c r="K24" s="88">
        <v>1</v>
      </c>
      <c r="L24" s="117">
        <v>1</v>
      </c>
      <c r="M24" s="117">
        <v>0</v>
      </c>
      <c r="N24" s="152">
        <f t="shared" si="0"/>
        <v>0</v>
      </c>
      <c r="O24" s="155"/>
      <c r="P24" s="115" t="s">
        <v>68</v>
      </c>
      <c r="Q24" s="117"/>
      <c r="R24" s="152" t="str">
        <f t="shared" si="2"/>
        <v> </v>
      </c>
      <c r="S24" s="155">
        <v>31</v>
      </c>
      <c r="T24" s="117">
        <v>0</v>
      </c>
      <c r="U24" s="102">
        <f t="shared" si="1"/>
        <v>0</v>
      </c>
    </row>
    <row r="25" spans="1:21" ht="17.25" customHeight="1">
      <c r="A25" s="112">
        <v>22</v>
      </c>
      <c r="B25" s="105">
        <v>222</v>
      </c>
      <c r="C25" s="116" t="s">
        <v>65</v>
      </c>
      <c r="D25" s="117" t="s">
        <v>75</v>
      </c>
      <c r="E25" s="154"/>
      <c r="F25" s="155">
        <v>0</v>
      </c>
      <c r="G25" s="156"/>
      <c r="H25" s="157"/>
      <c r="I25" s="157"/>
      <c r="J25" s="105"/>
      <c r="K25" s="88">
        <v>1</v>
      </c>
      <c r="L25" s="117">
        <v>1</v>
      </c>
      <c r="M25" s="117">
        <v>0</v>
      </c>
      <c r="N25" s="152">
        <f t="shared" si="0"/>
        <v>0</v>
      </c>
      <c r="O25" s="155"/>
      <c r="P25" s="115" t="s">
        <v>68</v>
      </c>
      <c r="Q25" s="117"/>
      <c r="R25" s="152" t="str">
        <f t="shared" si="2"/>
        <v> </v>
      </c>
      <c r="S25" s="155">
        <v>120</v>
      </c>
      <c r="T25" s="117">
        <v>0</v>
      </c>
      <c r="U25" s="102">
        <f t="shared" si="1"/>
        <v>0</v>
      </c>
    </row>
    <row r="26" spans="1:21" ht="17.25" customHeight="1">
      <c r="A26" s="112">
        <v>22</v>
      </c>
      <c r="B26" s="105">
        <v>223</v>
      </c>
      <c r="C26" s="116" t="s">
        <v>65</v>
      </c>
      <c r="D26" s="117" t="s">
        <v>87</v>
      </c>
      <c r="E26" s="154"/>
      <c r="F26" s="155">
        <v>0</v>
      </c>
      <c r="G26" s="156"/>
      <c r="H26" s="157"/>
      <c r="I26" s="157"/>
      <c r="J26" s="105"/>
      <c r="K26" s="88">
        <v>1</v>
      </c>
      <c r="L26" s="117">
        <v>1</v>
      </c>
      <c r="M26" s="117">
        <v>0</v>
      </c>
      <c r="N26" s="152">
        <f t="shared" si="0"/>
        <v>0</v>
      </c>
      <c r="O26" s="155"/>
      <c r="P26" s="115" t="s">
        <v>68</v>
      </c>
      <c r="Q26" s="117"/>
      <c r="R26" s="152" t="str">
        <f t="shared" si="2"/>
        <v> </v>
      </c>
      <c r="S26" s="155">
        <v>34</v>
      </c>
      <c r="T26" s="117">
        <v>0</v>
      </c>
      <c r="U26" s="102">
        <f t="shared" si="1"/>
        <v>0</v>
      </c>
    </row>
    <row r="27" spans="1:21" ht="17.25" customHeight="1">
      <c r="A27" s="112">
        <v>22</v>
      </c>
      <c r="B27" s="105">
        <v>224</v>
      </c>
      <c r="C27" s="88" t="s">
        <v>65</v>
      </c>
      <c r="D27" s="106" t="s">
        <v>81</v>
      </c>
      <c r="E27" s="154"/>
      <c r="F27" s="155">
        <v>0</v>
      </c>
      <c r="G27" s="156"/>
      <c r="H27" s="157"/>
      <c r="I27" s="157"/>
      <c r="J27" s="105"/>
      <c r="K27" s="88">
        <v>1</v>
      </c>
      <c r="L27" s="117">
        <v>1</v>
      </c>
      <c r="M27" s="117">
        <v>0</v>
      </c>
      <c r="N27" s="152">
        <f t="shared" si="0"/>
        <v>0</v>
      </c>
      <c r="O27" s="155"/>
      <c r="P27" s="118"/>
      <c r="Q27" s="117"/>
      <c r="R27" s="152" t="str">
        <f t="shared" si="2"/>
        <v> </v>
      </c>
      <c r="S27" s="155">
        <v>132</v>
      </c>
      <c r="T27" s="117">
        <v>2</v>
      </c>
      <c r="U27" s="102">
        <f t="shared" si="1"/>
        <v>1.5</v>
      </c>
    </row>
    <row r="28" spans="1:21" ht="17.25" customHeight="1">
      <c r="A28" s="112">
        <v>22</v>
      </c>
      <c r="B28" s="105">
        <v>225</v>
      </c>
      <c r="C28" s="116" t="s">
        <v>65</v>
      </c>
      <c r="D28" s="117" t="s">
        <v>74</v>
      </c>
      <c r="E28" s="154"/>
      <c r="F28" s="155">
        <v>0</v>
      </c>
      <c r="G28" s="156"/>
      <c r="H28" s="157"/>
      <c r="I28" s="157"/>
      <c r="J28" s="105"/>
      <c r="K28" s="88">
        <v>1</v>
      </c>
      <c r="L28" s="117">
        <v>1</v>
      </c>
      <c r="M28" s="117">
        <v>0</v>
      </c>
      <c r="N28" s="152">
        <f t="shared" si="0"/>
        <v>0</v>
      </c>
      <c r="O28" s="155"/>
      <c r="P28" s="115" t="s">
        <v>68</v>
      </c>
      <c r="Q28" s="117"/>
      <c r="R28" s="152" t="str">
        <f t="shared" si="2"/>
        <v> </v>
      </c>
      <c r="S28" s="155">
        <v>51</v>
      </c>
      <c r="T28" s="117">
        <v>0</v>
      </c>
      <c r="U28" s="102">
        <f t="shared" si="1"/>
        <v>0</v>
      </c>
    </row>
    <row r="29" spans="1:21" ht="17.25" customHeight="1">
      <c r="A29" s="112">
        <v>22</v>
      </c>
      <c r="B29" s="105">
        <v>226</v>
      </c>
      <c r="C29" s="116" t="s">
        <v>65</v>
      </c>
      <c r="D29" s="117" t="s">
        <v>115</v>
      </c>
      <c r="E29" s="154"/>
      <c r="F29" s="155">
        <v>0</v>
      </c>
      <c r="G29" s="156"/>
      <c r="H29" s="157"/>
      <c r="I29" s="157"/>
      <c r="J29" s="105"/>
      <c r="K29" s="88">
        <v>1</v>
      </c>
      <c r="L29" s="117">
        <v>1</v>
      </c>
      <c r="M29" s="117">
        <v>0</v>
      </c>
      <c r="N29" s="152">
        <f t="shared" si="0"/>
        <v>0</v>
      </c>
      <c r="O29" s="155"/>
      <c r="P29" s="115" t="s">
        <v>68</v>
      </c>
      <c r="Q29" s="117"/>
      <c r="R29" s="152" t="str">
        <f t="shared" si="2"/>
        <v> </v>
      </c>
      <c r="S29" s="155">
        <v>25</v>
      </c>
      <c r="T29" s="117">
        <v>0</v>
      </c>
      <c r="U29" s="102">
        <f t="shared" si="1"/>
        <v>0</v>
      </c>
    </row>
    <row r="30" spans="1:21" ht="17.25" customHeight="1">
      <c r="A30" s="112">
        <v>22</v>
      </c>
      <c r="B30" s="105">
        <v>301</v>
      </c>
      <c r="C30" s="116" t="s">
        <v>65</v>
      </c>
      <c r="D30" s="117" t="s">
        <v>153</v>
      </c>
      <c r="E30" s="154"/>
      <c r="F30" s="155">
        <v>0</v>
      </c>
      <c r="G30" s="156"/>
      <c r="H30" s="157"/>
      <c r="I30" s="157"/>
      <c r="J30" s="105"/>
      <c r="K30" s="88"/>
      <c r="L30" s="117"/>
      <c r="M30" s="117"/>
      <c r="N30" s="152" t="str">
        <f t="shared" si="0"/>
        <v> </v>
      </c>
      <c r="O30" s="155">
        <v>1</v>
      </c>
      <c r="P30" s="115">
        <v>1</v>
      </c>
      <c r="Q30" s="117">
        <v>0</v>
      </c>
      <c r="R30" s="152">
        <f t="shared" si="2"/>
        <v>0</v>
      </c>
      <c r="S30" s="155">
        <v>9</v>
      </c>
      <c r="T30" s="117">
        <v>0</v>
      </c>
      <c r="U30" s="102">
        <f t="shared" si="1"/>
        <v>0</v>
      </c>
    </row>
    <row r="31" spans="1:21" ht="17.25" customHeight="1">
      <c r="A31" s="165">
        <v>22</v>
      </c>
      <c r="B31" s="105">
        <v>302</v>
      </c>
      <c r="C31" s="116" t="s">
        <v>65</v>
      </c>
      <c r="D31" s="117" t="s">
        <v>148</v>
      </c>
      <c r="E31" s="166"/>
      <c r="F31" s="167">
        <v>0</v>
      </c>
      <c r="G31" s="168"/>
      <c r="H31" s="169"/>
      <c r="I31" s="169"/>
      <c r="J31" s="170"/>
      <c r="K31" s="171"/>
      <c r="L31" s="172"/>
      <c r="M31" s="172"/>
      <c r="N31" s="152" t="str">
        <f t="shared" si="0"/>
        <v> </v>
      </c>
      <c r="O31" s="167">
        <v>1</v>
      </c>
      <c r="P31" s="132">
        <v>1</v>
      </c>
      <c r="Q31" s="172">
        <v>0</v>
      </c>
      <c r="R31" s="152">
        <f t="shared" si="2"/>
        <v>0</v>
      </c>
      <c r="S31" s="167">
        <v>23</v>
      </c>
      <c r="T31" s="172">
        <v>0</v>
      </c>
      <c r="U31" s="102">
        <f t="shared" si="1"/>
        <v>0</v>
      </c>
    </row>
    <row r="32" spans="1:21" ht="17.25" customHeight="1">
      <c r="A32" s="165">
        <v>22</v>
      </c>
      <c r="B32" s="105">
        <v>304</v>
      </c>
      <c r="C32" s="116" t="s">
        <v>65</v>
      </c>
      <c r="D32" s="117" t="s">
        <v>128</v>
      </c>
      <c r="E32" s="166"/>
      <c r="F32" s="167">
        <v>0</v>
      </c>
      <c r="G32" s="168"/>
      <c r="H32" s="169"/>
      <c r="I32" s="169"/>
      <c r="J32" s="170"/>
      <c r="K32" s="171"/>
      <c r="L32" s="172"/>
      <c r="M32" s="172"/>
      <c r="N32" s="152" t="str">
        <f t="shared" si="0"/>
        <v> </v>
      </c>
      <c r="O32" s="167">
        <v>1</v>
      </c>
      <c r="P32" s="132">
        <v>1</v>
      </c>
      <c r="Q32" s="172">
        <v>0</v>
      </c>
      <c r="R32" s="152">
        <f t="shared" si="2"/>
        <v>0</v>
      </c>
      <c r="S32" s="167">
        <v>34</v>
      </c>
      <c r="T32" s="172">
        <v>0</v>
      </c>
      <c r="U32" s="102">
        <f t="shared" si="1"/>
        <v>0</v>
      </c>
    </row>
    <row r="33" spans="1:21" ht="17.25" customHeight="1">
      <c r="A33" s="112">
        <v>22</v>
      </c>
      <c r="B33" s="105">
        <v>305</v>
      </c>
      <c r="C33" s="116" t="s">
        <v>65</v>
      </c>
      <c r="D33" s="117" t="s">
        <v>143</v>
      </c>
      <c r="E33" s="154"/>
      <c r="F33" s="155">
        <v>0</v>
      </c>
      <c r="G33" s="156"/>
      <c r="H33" s="157"/>
      <c r="I33" s="157"/>
      <c r="J33" s="105"/>
      <c r="K33" s="88"/>
      <c r="L33" s="117"/>
      <c r="M33" s="117"/>
      <c r="N33" s="152" t="str">
        <f t="shared" si="0"/>
        <v> </v>
      </c>
      <c r="O33" s="155">
        <v>1</v>
      </c>
      <c r="P33" s="115">
        <v>1</v>
      </c>
      <c r="Q33" s="117">
        <v>0</v>
      </c>
      <c r="R33" s="152">
        <f t="shared" si="2"/>
        <v>0</v>
      </c>
      <c r="S33" s="155">
        <v>35</v>
      </c>
      <c r="T33" s="117">
        <v>2</v>
      </c>
      <c r="U33" s="102">
        <f t="shared" si="1"/>
        <v>5.7</v>
      </c>
    </row>
    <row r="34" spans="1:21" ht="17.25" customHeight="1">
      <c r="A34" s="165">
        <v>22</v>
      </c>
      <c r="B34" s="105">
        <v>306</v>
      </c>
      <c r="C34" s="116" t="s">
        <v>65</v>
      </c>
      <c r="D34" s="117" t="s">
        <v>137</v>
      </c>
      <c r="E34" s="166"/>
      <c r="F34" s="167">
        <v>0</v>
      </c>
      <c r="G34" s="168"/>
      <c r="H34" s="169"/>
      <c r="I34" s="169"/>
      <c r="J34" s="170"/>
      <c r="K34" s="171"/>
      <c r="L34" s="172"/>
      <c r="M34" s="172"/>
      <c r="N34" s="152" t="str">
        <f t="shared" si="0"/>
        <v> </v>
      </c>
      <c r="O34" s="167">
        <v>1</v>
      </c>
      <c r="P34" s="132">
        <v>1</v>
      </c>
      <c r="Q34" s="172">
        <v>0</v>
      </c>
      <c r="R34" s="152">
        <f t="shared" si="2"/>
        <v>0</v>
      </c>
      <c r="S34" s="167">
        <v>4</v>
      </c>
      <c r="T34" s="172">
        <v>0</v>
      </c>
      <c r="U34" s="102">
        <f t="shared" si="1"/>
        <v>0</v>
      </c>
    </row>
    <row r="35" spans="1:21" ht="17.25" customHeight="1">
      <c r="A35" s="165">
        <v>22</v>
      </c>
      <c r="B35" s="105">
        <v>325</v>
      </c>
      <c r="C35" s="116" t="s">
        <v>65</v>
      </c>
      <c r="D35" s="117" t="s">
        <v>126</v>
      </c>
      <c r="E35" s="166"/>
      <c r="F35" s="167">
        <v>0</v>
      </c>
      <c r="G35" s="168"/>
      <c r="H35" s="169"/>
      <c r="I35" s="169"/>
      <c r="J35" s="170"/>
      <c r="K35" s="171"/>
      <c r="L35" s="172"/>
      <c r="M35" s="172"/>
      <c r="N35" s="152" t="str">
        <f t="shared" si="0"/>
        <v> </v>
      </c>
      <c r="O35" s="167">
        <v>1</v>
      </c>
      <c r="P35" s="132">
        <v>1</v>
      </c>
      <c r="Q35" s="172">
        <v>0</v>
      </c>
      <c r="R35" s="152">
        <f t="shared" si="2"/>
        <v>0</v>
      </c>
      <c r="S35" s="167">
        <v>36</v>
      </c>
      <c r="T35" s="172">
        <v>1</v>
      </c>
      <c r="U35" s="102">
        <f t="shared" si="1"/>
        <v>2.8</v>
      </c>
    </row>
    <row r="36" spans="1:21" ht="17.25" customHeight="1">
      <c r="A36" s="165">
        <v>22</v>
      </c>
      <c r="B36" s="105">
        <v>341</v>
      </c>
      <c r="C36" s="116" t="s">
        <v>65</v>
      </c>
      <c r="D36" s="117" t="s">
        <v>138</v>
      </c>
      <c r="E36" s="166"/>
      <c r="F36" s="167">
        <v>0</v>
      </c>
      <c r="G36" s="168"/>
      <c r="H36" s="169"/>
      <c r="I36" s="169"/>
      <c r="J36" s="170"/>
      <c r="K36" s="171"/>
      <c r="L36" s="172"/>
      <c r="M36" s="172"/>
      <c r="N36" s="152" t="str">
        <f t="shared" si="0"/>
        <v> </v>
      </c>
      <c r="O36" s="167">
        <v>1</v>
      </c>
      <c r="P36" s="132" t="s">
        <v>68</v>
      </c>
      <c r="Q36" s="172"/>
      <c r="R36" s="152">
        <f t="shared" si="2"/>
        <v>0</v>
      </c>
      <c r="S36" s="167">
        <v>18</v>
      </c>
      <c r="T36" s="172">
        <v>0</v>
      </c>
      <c r="U36" s="102">
        <f t="shared" si="1"/>
        <v>0</v>
      </c>
    </row>
    <row r="37" spans="1:21" ht="17.25" customHeight="1">
      <c r="A37" s="165">
        <v>22</v>
      </c>
      <c r="B37" s="105">
        <v>342</v>
      </c>
      <c r="C37" s="116" t="s">
        <v>65</v>
      </c>
      <c r="D37" s="117" t="s">
        <v>131</v>
      </c>
      <c r="E37" s="166"/>
      <c r="F37" s="167">
        <v>0</v>
      </c>
      <c r="G37" s="168"/>
      <c r="H37" s="169"/>
      <c r="I37" s="169"/>
      <c r="J37" s="170"/>
      <c r="K37" s="171"/>
      <c r="L37" s="172"/>
      <c r="M37" s="172"/>
      <c r="N37" s="152" t="str">
        <f t="shared" si="0"/>
        <v> </v>
      </c>
      <c r="O37" s="167">
        <v>1</v>
      </c>
      <c r="P37" s="132">
        <v>1</v>
      </c>
      <c r="Q37" s="172">
        <v>0</v>
      </c>
      <c r="R37" s="152">
        <f t="shared" si="2"/>
        <v>0</v>
      </c>
      <c r="S37" s="167">
        <v>42</v>
      </c>
      <c r="T37" s="172">
        <v>1</v>
      </c>
      <c r="U37" s="102">
        <f t="shared" si="1"/>
        <v>2.4</v>
      </c>
    </row>
    <row r="38" spans="1:21" ht="17.25" customHeight="1">
      <c r="A38" s="165">
        <v>22</v>
      </c>
      <c r="B38" s="105">
        <v>344</v>
      </c>
      <c r="C38" s="116" t="s">
        <v>65</v>
      </c>
      <c r="D38" s="117" t="s">
        <v>150</v>
      </c>
      <c r="E38" s="166"/>
      <c r="F38" s="167">
        <v>0</v>
      </c>
      <c r="G38" s="168"/>
      <c r="H38" s="169"/>
      <c r="I38" s="169"/>
      <c r="J38" s="170"/>
      <c r="K38" s="173"/>
      <c r="L38" s="172"/>
      <c r="M38" s="172"/>
      <c r="N38" s="152" t="str">
        <f t="shared" si="0"/>
        <v> </v>
      </c>
      <c r="O38" s="167">
        <v>1</v>
      </c>
      <c r="P38" s="132">
        <v>0</v>
      </c>
      <c r="Q38" s="172">
        <v>0</v>
      </c>
      <c r="R38" s="152">
        <f t="shared" si="2"/>
        <v>0</v>
      </c>
      <c r="S38" s="167">
        <v>40</v>
      </c>
      <c r="T38" s="172">
        <v>0</v>
      </c>
      <c r="U38" s="102">
        <f t="shared" si="1"/>
        <v>0</v>
      </c>
    </row>
    <row r="39" spans="1:21" ht="17.25" customHeight="1">
      <c r="A39" s="165">
        <v>22</v>
      </c>
      <c r="B39" s="105">
        <v>361</v>
      </c>
      <c r="C39" s="116" t="s">
        <v>65</v>
      </c>
      <c r="D39" s="117" t="s">
        <v>144</v>
      </c>
      <c r="E39" s="166"/>
      <c r="F39" s="167">
        <v>0</v>
      </c>
      <c r="G39" s="168"/>
      <c r="H39" s="169"/>
      <c r="I39" s="169"/>
      <c r="J39" s="170"/>
      <c r="K39" s="171"/>
      <c r="L39" s="172"/>
      <c r="M39" s="172"/>
      <c r="N39" s="152" t="str">
        <f t="shared" si="0"/>
        <v> </v>
      </c>
      <c r="O39" s="167">
        <v>1</v>
      </c>
      <c r="P39" s="132" t="s">
        <v>68</v>
      </c>
      <c r="Q39" s="172"/>
      <c r="R39" s="152">
        <f t="shared" si="2"/>
        <v>0</v>
      </c>
      <c r="S39" s="167">
        <v>50</v>
      </c>
      <c r="T39" s="172">
        <v>0</v>
      </c>
      <c r="U39" s="102">
        <f t="shared" si="1"/>
        <v>0</v>
      </c>
    </row>
    <row r="40" spans="1:21" ht="17.25" customHeight="1">
      <c r="A40" s="165">
        <v>22</v>
      </c>
      <c r="B40" s="105">
        <v>381</v>
      </c>
      <c r="C40" s="116" t="s">
        <v>65</v>
      </c>
      <c r="D40" s="117" t="s">
        <v>123</v>
      </c>
      <c r="E40" s="166" t="s">
        <v>125</v>
      </c>
      <c r="F40" s="167">
        <v>0</v>
      </c>
      <c r="G40" s="168"/>
      <c r="H40" s="169"/>
      <c r="I40" s="169"/>
      <c r="J40" s="170"/>
      <c r="K40" s="171"/>
      <c r="L40" s="172"/>
      <c r="M40" s="172"/>
      <c r="N40" s="152" t="str">
        <f t="shared" si="0"/>
        <v> </v>
      </c>
      <c r="O40" s="167">
        <v>1</v>
      </c>
      <c r="P40" s="132" t="s">
        <v>68</v>
      </c>
      <c r="Q40" s="172"/>
      <c r="R40" s="152">
        <f t="shared" si="2"/>
        <v>0</v>
      </c>
      <c r="S40" s="167">
        <v>34</v>
      </c>
      <c r="T40" s="172">
        <v>0</v>
      </c>
      <c r="U40" s="102">
        <f t="shared" si="1"/>
        <v>0</v>
      </c>
    </row>
    <row r="41" spans="1:21" ht="17.25" customHeight="1">
      <c r="A41" s="165">
        <v>22</v>
      </c>
      <c r="B41" s="105">
        <v>383</v>
      </c>
      <c r="C41" s="116" t="s">
        <v>65</v>
      </c>
      <c r="D41" s="117" t="s">
        <v>121</v>
      </c>
      <c r="E41" s="166"/>
      <c r="F41" s="167">
        <v>0</v>
      </c>
      <c r="G41" s="168"/>
      <c r="H41" s="169"/>
      <c r="I41" s="169"/>
      <c r="J41" s="170"/>
      <c r="K41" s="171"/>
      <c r="L41" s="172"/>
      <c r="M41" s="172"/>
      <c r="N41" s="152" t="str">
        <f t="shared" si="0"/>
        <v> </v>
      </c>
      <c r="O41" s="167">
        <v>1</v>
      </c>
      <c r="P41" s="132" t="s">
        <v>68</v>
      </c>
      <c r="Q41" s="172"/>
      <c r="R41" s="152">
        <f t="shared" si="2"/>
        <v>0</v>
      </c>
      <c r="S41" s="167">
        <v>11</v>
      </c>
      <c r="T41" s="172">
        <v>0</v>
      </c>
      <c r="U41" s="102">
        <f t="shared" si="1"/>
        <v>0</v>
      </c>
    </row>
    <row r="42" spans="1:21" ht="17.25" customHeight="1">
      <c r="A42" s="165">
        <v>22</v>
      </c>
      <c r="B42" s="105">
        <v>401</v>
      </c>
      <c r="C42" s="116" t="s">
        <v>65</v>
      </c>
      <c r="D42" s="117" t="s">
        <v>149</v>
      </c>
      <c r="E42" s="166"/>
      <c r="F42" s="167">
        <v>0</v>
      </c>
      <c r="G42" s="168"/>
      <c r="H42" s="169"/>
      <c r="I42" s="169"/>
      <c r="J42" s="170"/>
      <c r="K42" s="171"/>
      <c r="L42" s="172"/>
      <c r="M42" s="172"/>
      <c r="N42" s="152" t="str">
        <f t="shared" si="0"/>
        <v> </v>
      </c>
      <c r="O42" s="167">
        <v>1</v>
      </c>
      <c r="P42" s="132">
        <v>1</v>
      </c>
      <c r="Q42" s="172">
        <v>0</v>
      </c>
      <c r="R42" s="152">
        <f t="shared" si="2"/>
        <v>0</v>
      </c>
      <c r="S42" s="167">
        <v>7</v>
      </c>
      <c r="T42" s="172">
        <v>0</v>
      </c>
      <c r="U42" s="102">
        <f t="shared" si="1"/>
        <v>0</v>
      </c>
    </row>
    <row r="43" spans="1:21" ht="17.25" customHeight="1">
      <c r="A43" s="165">
        <v>22</v>
      </c>
      <c r="B43" s="105">
        <v>402</v>
      </c>
      <c r="C43" s="116" t="s">
        <v>65</v>
      </c>
      <c r="D43" s="117" t="s">
        <v>133</v>
      </c>
      <c r="E43" s="166"/>
      <c r="F43" s="167">
        <v>0</v>
      </c>
      <c r="G43" s="168"/>
      <c r="H43" s="169"/>
      <c r="I43" s="169"/>
      <c r="J43" s="170"/>
      <c r="K43" s="173"/>
      <c r="L43" s="172"/>
      <c r="M43" s="172"/>
      <c r="N43" s="152" t="str">
        <f t="shared" si="0"/>
        <v> </v>
      </c>
      <c r="O43" s="167">
        <v>1</v>
      </c>
      <c r="P43" s="132">
        <v>1</v>
      </c>
      <c r="Q43" s="172">
        <v>0</v>
      </c>
      <c r="R43" s="152">
        <f t="shared" si="2"/>
        <v>0</v>
      </c>
      <c r="S43" s="167">
        <v>15</v>
      </c>
      <c r="T43" s="172">
        <v>0</v>
      </c>
      <c r="U43" s="102">
        <f t="shared" si="1"/>
        <v>0</v>
      </c>
    </row>
    <row r="44" spans="1:21" ht="17.25" customHeight="1">
      <c r="A44" s="165">
        <v>22</v>
      </c>
      <c r="B44" s="105">
        <v>424</v>
      </c>
      <c r="C44" s="116" t="s">
        <v>65</v>
      </c>
      <c r="D44" s="117" t="s">
        <v>146</v>
      </c>
      <c r="E44" s="166"/>
      <c r="F44" s="167">
        <v>0</v>
      </c>
      <c r="G44" s="168"/>
      <c r="H44" s="169"/>
      <c r="I44" s="169"/>
      <c r="J44" s="170"/>
      <c r="K44" s="171"/>
      <c r="L44" s="172"/>
      <c r="M44" s="172"/>
      <c r="N44" s="152" t="str">
        <f t="shared" si="0"/>
        <v> </v>
      </c>
      <c r="O44" s="167">
        <v>1</v>
      </c>
      <c r="P44" s="132">
        <v>1</v>
      </c>
      <c r="Q44" s="172">
        <v>0</v>
      </c>
      <c r="R44" s="152">
        <f t="shared" si="2"/>
        <v>0</v>
      </c>
      <c r="S44" s="167">
        <v>4</v>
      </c>
      <c r="T44" s="172">
        <v>0</v>
      </c>
      <c r="U44" s="102">
        <f t="shared" si="1"/>
        <v>0</v>
      </c>
    </row>
    <row r="45" spans="1:21" ht="17.25" customHeight="1">
      <c r="A45" s="165">
        <v>22</v>
      </c>
      <c r="B45" s="105">
        <v>426</v>
      </c>
      <c r="C45" s="116" t="s">
        <v>65</v>
      </c>
      <c r="D45" s="117" t="s">
        <v>136</v>
      </c>
      <c r="E45" s="166"/>
      <c r="F45" s="167">
        <v>0</v>
      </c>
      <c r="G45" s="168"/>
      <c r="H45" s="169"/>
      <c r="I45" s="169"/>
      <c r="J45" s="170"/>
      <c r="K45" s="171"/>
      <c r="L45" s="174"/>
      <c r="M45" s="172"/>
      <c r="N45" s="152" t="str">
        <f t="shared" si="0"/>
        <v> </v>
      </c>
      <c r="O45" s="167">
        <v>1</v>
      </c>
      <c r="P45" s="132">
        <v>1</v>
      </c>
      <c r="Q45" s="172">
        <v>0</v>
      </c>
      <c r="R45" s="152">
        <f t="shared" si="2"/>
        <v>0</v>
      </c>
      <c r="S45" s="167">
        <v>22</v>
      </c>
      <c r="T45" s="172">
        <v>0</v>
      </c>
      <c r="U45" s="102">
        <f t="shared" si="1"/>
        <v>0</v>
      </c>
    </row>
    <row r="46" spans="1:21" ht="17.25" customHeight="1">
      <c r="A46" s="165">
        <v>22</v>
      </c>
      <c r="B46" s="105">
        <v>429</v>
      </c>
      <c r="C46" s="116" t="s">
        <v>65</v>
      </c>
      <c r="D46" s="117" t="s">
        <v>135</v>
      </c>
      <c r="E46" s="166"/>
      <c r="F46" s="167">
        <v>0</v>
      </c>
      <c r="G46" s="168"/>
      <c r="H46" s="169"/>
      <c r="I46" s="169"/>
      <c r="J46" s="170"/>
      <c r="K46" s="171"/>
      <c r="L46" s="172"/>
      <c r="M46" s="172"/>
      <c r="N46" s="152" t="str">
        <f t="shared" si="0"/>
        <v> </v>
      </c>
      <c r="O46" s="167">
        <v>1</v>
      </c>
      <c r="P46" s="132">
        <v>1</v>
      </c>
      <c r="Q46" s="172">
        <v>0</v>
      </c>
      <c r="R46" s="152">
        <f t="shared" si="2"/>
        <v>0</v>
      </c>
      <c r="S46" s="167">
        <v>34</v>
      </c>
      <c r="T46" s="172">
        <v>0</v>
      </c>
      <c r="U46" s="102">
        <f t="shared" si="1"/>
        <v>0</v>
      </c>
    </row>
    <row r="47" spans="1:21" ht="17.25" customHeight="1">
      <c r="A47" s="165">
        <v>22</v>
      </c>
      <c r="B47" s="105">
        <v>461</v>
      </c>
      <c r="C47" s="116" t="s">
        <v>65</v>
      </c>
      <c r="D47" s="117" t="s">
        <v>140</v>
      </c>
      <c r="E47" s="166"/>
      <c r="F47" s="167">
        <v>0</v>
      </c>
      <c r="G47" s="168"/>
      <c r="H47" s="169"/>
      <c r="I47" s="169"/>
      <c r="J47" s="170"/>
      <c r="K47" s="171"/>
      <c r="L47" s="172"/>
      <c r="M47" s="172"/>
      <c r="N47" s="152" t="str">
        <f t="shared" si="0"/>
        <v> </v>
      </c>
      <c r="O47" s="167">
        <v>1</v>
      </c>
      <c r="P47" s="132">
        <v>1</v>
      </c>
      <c r="Q47" s="172">
        <v>0</v>
      </c>
      <c r="R47" s="152">
        <f t="shared" si="2"/>
        <v>0</v>
      </c>
      <c r="S47" s="167">
        <v>72</v>
      </c>
      <c r="T47" s="172">
        <v>0</v>
      </c>
      <c r="U47" s="102">
        <f t="shared" si="1"/>
        <v>0</v>
      </c>
    </row>
    <row r="48" spans="1:21" ht="17.25" customHeight="1" thickBot="1">
      <c r="A48" s="165">
        <v>22</v>
      </c>
      <c r="B48" s="105">
        <v>503</v>
      </c>
      <c r="C48" s="116" t="s">
        <v>65</v>
      </c>
      <c r="D48" s="117" t="s">
        <v>141</v>
      </c>
      <c r="E48" s="166"/>
      <c r="F48" s="167">
        <v>0</v>
      </c>
      <c r="G48" s="168"/>
      <c r="H48" s="169"/>
      <c r="I48" s="169"/>
      <c r="J48" s="170"/>
      <c r="K48" s="171"/>
      <c r="L48" s="172"/>
      <c r="M48" s="172"/>
      <c r="N48" s="152" t="str">
        <f t="shared" si="0"/>
        <v> </v>
      </c>
      <c r="O48" s="167">
        <v>1</v>
      </c>
      <c r="P48" s="132">
        <v>1</v>
      </c>
      <c r="Q48" s="172">
        <v>0</v>
      </c>
      <c r="R48" s="152">
        <f t="shared" si="2"/>
        <v>0</v>
      </c>
      <c r="S48" s="167">
        <v>32</v>
      </c>
      <c r="T48" s="172">
        <v>0</v>
      </c>
      <c r="U48" s="102">
        <f t="shared" si="1"/>
        <v>0</v>
      </c>
    </row>
    <row r="49" spans="1:21" ht="17.25" customHeight="1" thickBot="1">
      <c r="A49" s="39"/>
      <c r="B49" s="40">
        <v>1000</v>
      </c>
      <c r="C49" s="221" t="s">
        <v>22</v>
      </c>
      <c r="D49" s="222"/>
      <c r="E49" s="175">
        <f>COUNTA(E7:E48)</f>
        <v>6</v>
      </c>
      <c r="F49" s="176">
        <f>SUM(F7:F48)</f>
        <v>6</v>
      </c>
      <c r="G49" s="41"/>
      <c r="H49" s="177">
        <f>COUNTA(H7:H48)</f>
        <v>0</v>
      </c>
      <c r="I49" s="46"/>
      <c r="J49" s="45">
        <f>SUM(J7:J48)</f>
        <v>0</v>
      </c>
      <c r="K49" s="44">
        <f>SUM(K7:K48)</f>
        <v>23</v>
      </c>
      <c r="L49" s="148">
        <f>SUM(L7:L48)</f>
        <v>28</v>
      </c>
      <c r="M49" s="148">
        <f>SUM(M7:M48)</f>
        <v>0</v>
      </c>
      <c r="N49" s="178">
        <f t="shared" si="0"/>
        <v>0</v>
      </c>
      <c r="O49" s="176">
        <f>SUM(O7:O48)</f>
        <v>19</v>
      </c>
      <c r="P49" s="148">
        <f>SUM(P7:P48)</f>
        <v>14</v>
      </c>
      <c r="Q49" s="148">
        <f>SUM(Q7:Q48)</f>
        <v>0</v>
      </c>
      <c r="R49" s="178">
        <f>IF(P49=""," ",ROUND(Q49/P49*100,1))</f>
        <v>0</v>
      </c>
      <c r="S49" s="149">
        <f>SUM(S7:S48)</f>
        <v>4745</v>
      </c>
      <c r="T49" s="149">
        <f>SUM(T7:T48)</f>
        <v>49</v>
      </c>
      <c r="U49" s="125">
        <f t="shared" si="1"/>
        <v>1</v>
      </c>
    </row>
  </sheetData>
  <mergeCells count="24">
    <mergeCell ref="K4:U4"/>
    <mergeCell ref="M5:M6"/>
    <mergeCell ref="N5:N6"/>
    <mergeCell ref="P5:P6"/>
    <mergeCell ref="T5:T6"/>
    <mergeCell ref="U5:U6"/>
    <mergeCell ref="K5:K6"/>
    <mergeCell ref="L5:L6"/>
    <mergeCell ref="S5:S6"/>
    <mergeCell ref="O5:O6"/>
    <mergeCell ref="A4:A6"/>
    <mergeCell ref="B4:B6"/>
    <mergeCell ref="C4:C6"/>
    <mergeCell ref="D4:D6"/>
    <mergeCell ref="Q5:Q6"/>
    <mergeCell ref="R5:R6"/>
    <mergeCell ref="C49:D49"/>
    <mergeCell ref="E4:E6"/>
    <mergeCell ref="J5:J6"/>
    <mergeCell ref="G5:G6"/>
    <mergeCell ref="H5:H6"/>
    <mergeCell ref="G4:I4"/>
    <mergeCell ref="F4:F6"/>
    <mergeCell ref="I5:I6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5"/>
  <sheetViews>
    <sheetView workbookViewId="0" topLeftCell="F43">
      <selection activeCell="P66" sqref="P66"/>
    </sheetView>
  </sheetViews>
  <sheetFormatPr defaultColWidth="9.00390625" defaultRowHeight="13.5"/>
  <cols>
    <col min="1" max="1" width="5.00390625" style="2" customWidth="1"/>
    <col min="2" max="2" width="5.50390625" style="2" customWidth="1"/>
    <col min="3" max="3" width="6.125" style="2" customWidth="1"/>
    <col min="4" max="4" width="7.625" style="2" customWidth="1"/>
    <col min="5" max="5" width="4.875" style="2" customWidth="1"/>
    <col min="6" max="6" width="9.875" style="2" customWidth="1"/>
    <col min="7" max="7" width="4.50390625" style="2" customWidth="1"/>
    <col min="8" max="8" width="5.75390625" style="2" customWidth="1"/>
    <col min="9" max="9" width="5.00390625" style="2" customWidth="1"/>
    <col min="10" max="10" width="4.375" style="2" customWidth="1"/>
    <col min="11" max="11" width="5.375" style="2" customWidth="1"/>
    <col min="12" max="12" width="5.125" style="2" customWidth="1"/>
    <col min="13" max="13" width="7.00390625" style="2" customWidth="1"/>
    <col min="14" max="15" width="5.25390625" style="2" customWidth="1"/>
    <col min="16" max="16" width="4.375" style="2" customWidth="1"/>
    <col min="17" max="17" width="4.875" style="2" customWidth="1"/>
    <col min="18" max="18" width="7.125" style="2" customWidth="1"/>
    <col min="19" max="19" width="4.50390625" style="2" customWidth="1"/>
    <col min="20" max="20" width="5.125" style="2" customWidth="1"/>
    <col min="21" max="21" width="5.50390625" style="2" customWidth="1"/>
    <col min="22" max="22" width="5.75390625" style="2" customWidth="1"/>
    <col min="23" max="23" width="5.625" style="2" customWidth="1"/>
    <col min="24" max="24" width="5.25390625" style="2" customWidth="1"/>
    <col min="25" max="26" width="5.50390625" style="2" customWidth="1"/>
    <col min="27" max="27" width="4.50390625" style="2" customWidth="1"/>
    <col min="28" max="16384" width="9.00390625" style="2" customWidth="1"/>
  </cols>
  <sheetData>
    <row r="1" ht="12">
      <c r="A1" s="2" t="s">
        <v>55</v>
      </c>
    </row>
    <row r="2" spans="1:2" ht="22.5" customHeight="1">
      <c r="A2" s="16" t="s">
        <v>41</v>
      </c>
      <c r="B2" s="3"/>
    </row>
    <row r="3" spans="1:2" ht="22.5" customHeight="1" thickBot="1">
      <c r="A3" s="16"/>
      <c r="B3" s="34" t="s">
        <v>51</v>
      </c>
    </row>
    <row r="4" spans="1:27" s="32" customFormat="1" ht="19.5" customHeight="1" thickBot="1">
      <c r="A4" s="30"/>
      <c r="B4" s="31">
        <v>1</v>
      </c>
      <c r="C4" s="269">
        <v>39173</v>
      </c>
      <c r="D4" s="270"/>
      <c r="E4" s="270"/>
      <c r="F4" s="31">
        <v>2</v>
      </c>
      <c r="G4" s="269">
        <v>39203</v>
      </c>
      <c r="H4" s="270"/>
      <c r="I4" s="270"/>
      <c r="J4" s="31">
        <v>3</v>
      </c>
      <c r="K4" s="26" t="s">
        <v>49</v>
      </c>
      <c r="L4" s="27"/>
      <c r="M4" s="27"/>
      <c r="N4" s="28"/>
      <c r="AA4" s="33"/>
    </row>
    <row r="5" spans="1:27" ht="27.75" customHeight="1" thickBot="1">
      <c r="A5"/>
      <c r="B5" s="18"/>
      <c r="C5" s="18"/>
      <c r="D5" s="18"/>
      <c r="E5" s="18"/>
      <c r="F5" s="18"/>
      <c r="G5" s="18"/>
      <c r="H5" s="18"/>
      <c r="I5" s="19"/>
      <c r="J5" s="20"/>
      <c r="K5" s="20"/>
      <c r="L5" s="18"/>
      <c r="M5" s="18"/>
      <c r="N5" s="18"/>
      <c r="O5" s="18"/>
      <c r="P5" s="18"/>
      <c r="Q5" s="18"/>
      <c r="R5" s="18"/>
      <c r="S5" s="19"/>
      <c r="T5" s="20"/>
      <c r="U5" s="20"/>
      <c r="V5" s="18"/>
      <c r="W5" s="18"/>
      <c r="X5" s="20"/>
      <c r="Y5" s="20"/>
      <c r="Z5" s="20"/>
      <c r="AA5"/>
    </row>
    <row r="6" spans="1:27" ht="13.5" customHeight="1" thickBot="1">
      <c r="A6"/>
      <c r="B6" s="18"/>
      <c r="C6" s="18"/>
      <c r="D6" s="18"/>
      <c r="E6" s="22" t="s">
        <v>47</v>
      </c>
      <c r="F6" s="23"/>
      <c r="G6" s="24">
        <v>1</v>
      </c>
      <c r="H6" s="21"/>
      <c r="I6" s="21"/>
      <c r="J6" s="21"/>
      <c r="K6" s="21"/>
      <c r="L6" s="22" t="s">
        <v>47</v>
      </c>
      <c r="M6" s="23"/>
      <c r="N6" s="24">
        <v>1</v>
      </c>
      <c r="O6" s="18"/>
      <c r="P6" s="18"/>
      <c r="Q6" s="22" t="s">
        <v>47</v>
      </c>
      <c r="R6" s="23"/>
      <c r="S6" s="24">
        <v>1</v>
      </c>
      <c r="T6" s="25"/>
      <c r="U6" s="20"/>
      <c r="V6" s="22" t="s">
        <v>47</v>
      </c>
      <c r="W6" s="23"/>
      <c r="X6" s="23"/>
      <c r="Y6" s="24">
        <v>1</v>
      </c>
      <c r="Z6" s="20"/>
      <c r="AA6"/>
    </row>
    <row r="7" spans="1:27" ht="27.75" customHeight="1">
      <c r="A7" s="206" t="s">
        <v>6</v>
      </c>
      <c r="B7" s="266" t="s">
        <v>42</v>
      </c>
      <c r="C7" s="220" t="s">
        <v>0</v>
      </c>
      <c r="D7" s="201" t="s">
        <v>43</v>
      </c>
      <c r="E7" s="247" t="s">
        <v>44</v>
      </c>
      <c r="F7" s="248"/>
      <c r="G7" s="248"/>
      <c r="H7" s="248"/>
      <c r="I7" s="248"/>
      <c r="J7" s="248"/>
      <c r="K7" s="249"/>
      <c r="L7" s="272" t="s">
        <v>14</v>
      </c>
      <c r="M7" s="248"/>
      <c r="N7" s="248"/>
      <c r="O7" s="248"/>
      <c r="P7" s="273"/>
      <c r="Q7" s="247" t="s">
        <v>4</v>
      </c>
      <c r="R7" s="248"/>
      <c r="S7" s="248"/>
      <c r="T7" s="248"/>
      <c r="U7" s="249"/>
      <c r="V7" s="250" t="s">
        <v>12</v>
      </c>
      <c r="W7" s="251"/>
      <c r="X7" s="251"/>
      <c r="Y7" s="252"/>
      <c r="Z7" s="252"/>
      <c r="AA7" s="253"/>
    </row>
    <row r="8" spans="1:27" ht="28.5" customHeight="1">
      <c r="A8" s="207"/>
      <c r="B8" s="267"/>
      <c r="C8" s="196"/>
      <c r="D8" s="202"/>
      <c r="E8" s="263" t="s">
        <v>8</v>
      </c>
      <c r="F8" s="274" t="s">
        <v>13</v>
      </c>
      <c r="G8" s="264" t="s">
        <v>3</v>
      </c>
      <c r="H8" s="10"/>
      <c r="I8" s="264" t="s">
        <v>2</v>
      </c>
      <c r="J8" s="10"/>
      <c r="K8" s="257" t="s">
        <v>9</v>
      </c>
      <c r="L8" s="276" t="s">
        <v>1</v>
      </c>
      <c r="M8" s="10"/>
      <c r="N8" s="264" t="s">
        <v>2</v>
      </c>
      <c r="O8" s="10"/>
      <c r="P8" s="264" t="s">
        <v>9</v>
      </c>
      <c r="Q8" s="262" t="s">
        <v>5</v>
      </c>
      <c r="R8" s="10"/>
      <c r="S8" s="264" t="s">
        <v>2</v>
      </c>
      <c r="T8" s="10"/>
      <c r="U8" s="257" t="s">
        <v>9</v>
      </c>
      <c r="V8" s="260" t="s">
        <v>29</v>
      </c>
      <c r="W8" s="10"/>
      <c r="X8" s="258" t="s">
        <v>9</v>
      </c>
      <c r="Y8" s="254" t="s">
        <v>31</v>
      </c>
      <c r="Z8" s="255"/>
      <c r="AA8" s="256"/>
    </row>
    <row r="9" spans="1:27" ht="49.5" customHeight="1">
      <c r="A9" s="207"/>
      <c r="B9" s="268"/>
      <c r="C9" s="196"/>
      <c r="D9" s="202"/>
      <c r="E9" s="263"/>
      <c r="F9" s="275"/>
      <c r="G9" s="264"/>
      <c r="H9" s="14" t="s">
        <v>38</v>
      </c>
      <c r="I9" s="264"/>
      <c r="J9" s="14" t="s">
        <v>15</v>
      </c>
      <c r="K9" s="257"/>
      <c r="L9" s="276"/>
      <c r="M9" s="14" t="s">
        <v>38</v>
      </c>
      <c r="N9" s="264"/>
      <c r="O9" s="14" t="s">
        <v>15</v>
      </c>
      <c r="P9" s="264"/>
      <c r="Q9" s="263"/>
      <c r="R9" s="14" t="s">
        <v>38</v>
      </c>
      <c r="S9" s="265"/>
      <c r="T9" s="14" t="s">
        <v>15</v>
      </c>
      <c r="U9" s="257"/>
      <c r="V9" s="261"/>
      <c r="W9" s="4" t="s">
        <v>30</v>
      </c>
      <c r="X9" s="259"/>
      <c r="Y9" s="4" t="s">
        <v>29</v>
      </c>
      <c r="Z9" s="4" t="s">
        <v>30</v>
      </c>
      <c r="AA9" s="17" t="s">
        <v>9</v>
      </c>
    </row>
    <row r="10" spans="1:27" ht="21.75" customHeight="1">
      <c r="A10" s="100">
        <v>22</v>
      </c>
      <c r="B10" s="95">
        <v>100</v>
      </c>
      <c r="C10" s="88" t="s">
        <v>65</v>
      </c>
      <c r="D10" s="101" t="s">
        <v>201</v>
      </c>
      <c r="E10" s="61">
        <v>30</v>
      </c>
      <c r="F10" s="99" t="s">
        <v>211</v>
      </c>
      <c r="G10" s="59">
        <v>104</v>
      </c>
      <c r="H10" s="99">
        <v>90</v>
      </c>
      <c r="I10" s="59">
        <v>1334</v>
      </c>
      <c r="J10" s="99">
        <v>342</v>
      </c>
      <c r="K10" s="102">
        <f aca="true" t="shared" si="0" ref="K10:K51">IF(G10=""," ",ROUND(J10/I10*100,1))</f>
        <v>25.6</v>
      </c>
      <c r="L10" s="103">
        <v>62</v>
      </c>
      <c r="M10" s="99">
        <v>54</v>
      </c>
      <c r="N10" s="59">
        <v>1171</v>
      </c>
      <c r="O10" s="99">
        <v>300</v>
      </c>
      <c r="P10" s="102">
        <f aca="true" t="shared" si="1" ref="P10:P51">IF(L10=""," ",ROUND(O10/N10*100,1))</f>
        <v>25.6</v>
      </c>
      <c r="Q10" s="58">
        <v>6</v>
      </c>
      <c r="R10" s="99">
        <v>5</v>
      </c>
      <c r="S10" s="99">
        <v>89</v>
      </c>
      <c r="T10" s="99">
        <v>14</v>
      </c>
      <c r="U10" s="102">
        <f aca="true" t="shared" si="2" ref="U10:U51">IF(Q10=""," ",ROUND(T10/S10*100,1))</f>
        <v>15.7</v>
      </c>
      <c r="V10" s="104">
        <v>736</v>
      </c>
      <c r="W10" s="99">
        <v>46</v>
      </c>
      <c r="X10" s="110">
        <f aca="true" t="shared" si="3" ref="X10:X51">IF(V10=""," ",ROUND(W10/V10*100,1))</f>
        <v>6.3</v>
      </c>
      <c r="Y10" s="99">
        <v>471</v>
      </c>
      <c r="Z10" s="99">
        <v>13</v>
      </c>
      <c r="AA10" s="111">
        <f aca="true" t="shared" si="4" ref="AA10:AA51">IF(Y10=""," ",ROUND(Z10/Y10*100,1))</f>
        <v>2.8</v>
      </c>
    </row>
    <row r="11" spans="1:27" ht="19.5" customHeight="1">
      <c r="A11" s="100">
        <v>22</v>
      </c>
      <c r="B11" s="95">
        <v>202</v>
      </c>
      <c r="C11" s="88" t="s">
        <v>65</v>
      </c>
      <c r="D11" s="101" t="s">
        <v>202</v>
      </c>
      <c r="E11" s="61">
        <v>35</v>
      </c>
      <c r="F11" s="99" t="s">
        <v>212</v>
      </c>
      <c r="G11" s="183">
        <v>111</v>
      </c>
      <c r="H11" s="191">
        <v>88</v>
      </c>
      <c r="I11" s="183">
        <v>1708</v>
      </c>
      <c r="J11" s="183">
        <v>457</v>
      </c>
      <c r="K11" s="102">
        <f t="shared" si="0"/>
        <v>26.8</v>
      </c>
      <c r="L11" s="103">
        <v>67</v>
      </c>
      <c r="M11" s="99">
        <v>56</v>
      </c>
      <c r="N11" s="59">
        <v>1242</v>
      </c>
      <c r="O11" s="99">
        <v>330</v>
      </c>
      <c r="P11" s="102">
        <f t="shared" si="1"/>
        <v>26.6</v>
      </c>
      <c r="Q11" s="184">
        <v>6</v>
      </c>
      <c r="R11" s="183">
        <v>4</v>
      </c>
      <c r="S11" s="183">
        <v>66</v>
      </c>
      <c r="T11" s="183">
        <v>6</v>
      </c>
      <c r="U11" s="102">
        <f t="shared" si="2"/>
        <v>9.1</v>
      </c>
      <c r="V11" s="104">
        <v>272</v>
      </c>
      <c r="W11" s="99">
        <v>14</v>
      </c>
      <c r="X11" s="110">
        <f t="shared" si="3"/>
        <v>5.1</v>
      </c>
      <c r="Y11" s="99">
        <v>218</v>
      </c>
      <c r="Z11" s="99">
        <v>9</v>
      </c>
      <c r="AA11" s="111">
        <f t="shared" si="4"/>
        <v>4.1</v>
      </c>
    </row>
    <row r="12" spans="1:27" ht="17.25" customHeight="1">
      <c r="A12" s="100">
        <v>22</v>
      </c>
      <c r="B12" s="105">
        <v>203</v>
      </c>
      <c r="C12" s="88" t="s">
        <v>65</v>
      </c>
      <c r="D12" s="106" t="s">
        <v>94</v>
      </c>
      <c r="E12" s="107">
        <v>35</v>
      </c>
      <c r="F12" s="108" t="s">
        <v>213</v>
      </c>
      <c r="G12" s="185">
        <v>60</v>
      </c>
      <c r="H12" s="185">
        <v>48</v>
      </c>
      <c r="I12" s="185">
        <v>703</v>
      </c>
      <c r="J12" s="185">
        <v>197</v>
      </c>
      <c r="K12" s="102">
        <f t="shared" si="0"/>
        <v>28</v>
      </c>
      <c r="L12" s="109">
        <v>40</v>
      </c>
      <c r="M12" s="108">
        <v>35</v>
      </c>
      <c r="N12" s="108">
        <v>458</v>
      </c>
      <c r="O12" s="108">
        <v>124</v>
      </c>
      <c r="P12" s="102">
        <f t="shared" si="1"/>
        <v>27.1</v>
      </c>
      <c r="Q12" s="186">
        <v>6</v>
      </c>
      <c r="R12" s="185">
        <v>5</v>
      </c>
      <c r="S12" s="185">
        <v>58</v>
      </c>
      <c r="T12" s="185">
        <v>8</v>
      </c>
      <c r="U12" s="102">
        <f t="shared" si="2"/>
        <v>13.8</v>
      </c>
      <c r="V12" s="107">
        <v>131</v>
      </c>
      <c r="W12" s="108">
        <v>9</v>
      </c>
      <c r="X12" s="110">
        <f t="shared" si="3"/>
        <v>6.9</v>
      </c>
      <c r="Y12" s="108">
        <v>131</v>
      </c>
      <c r="Z12" s="108">
        <v>9</v>
      </c>
      <c r="AA12" s="111">
        <f t="shared" si="4"/>
        <v>6.9</v>
      </c>
    </row>
    <row r="13" spans="1:27" ht="17.25" customHeight="1">
      <c r="A13" s="112">
        <v>22</v>
      </c>
      <c r="B13" s="113">
        <v>205</v>
      </c>
      <c r="C13" s="109" t="s">
        <v>65</v>
      </c>
      <c r="D13" s="114" t="s">
        <v>67</v>
      </c>
      <c r="E13" s="187">
        <v>30</v>
      </c>
      <c r="F13" s="108" t="s">
        <v>213</v>
      </c>
      <c r="G13" s="183">
        <v>49</v>
      </c>
      <c r="H13" s="183">
        <v>41</v>
      </c>
      <c r="I13" s="183">
        <v>625</v>
      </c>
      <c r="J13" s="183">
        <v>155</v>
      </c>
      <c r="K13" s="102">
        <f t="shared" si="0"/>
        <v>24.8</v>
      </c>
      <c r="L13" s="116">
        <v>27</v>
      </c>
      <c r="M13" s="115">
        <v>21</v>
      </c>
      <c r="N13" s="115">
        <v>351</v>
      </c>
      <c r="O13" s="115">
        <v>71</v>
      </c>
      <c r="P13" s="102">
        <f t="shared" si="1"/>
        <v>20.2</v>
      </c>
      <c r="Q13" s="184">
        <v>6</v>
      </c>
      <c r="R13" s="183">
        <v>3</v>
      </c>
      <c r="S13" s="183">
        <v>30</v>
      </c>
      <c r="T13" s="183">
        <v>3</v>
      </c>
      <c r="U13" s="102">
        <f t="shared" si="2"/>
        <v>10</v>
      </c>
      <c r="V13" s="88">
        <v>69</v>
      </c>
      <c r="W13" s="115">
        <v>1</v>
      </c>
      <c r="X13" s="110">
        <f t="shared" si="3"/>
        <v>1.4</v>
      </c>
      <c r="Y13" s="115">
        <v>53</v>
      </c>
      <c r="Z13" s="115">
        <v>1</v>
      </c>
      <c r="AA13" s="111">
        <f t="shared" si="4"/>
        <v>1.9</v>
      </c>
    </row>
    <row r="14" spans="1:27" ht="17.25" customHeight="1">
      <c r="A14" s="112">
        <v>22</v>
      </c>
      <c r="B14" s="105">
        <v>206</v>
      </c>
      <c r="C14" s="116" t="s">
        <v>65</v>
      </c>
      <c r="D14" s="117" t="s">
        <v>92</v>
      </c>
      <c r="E14" s="88">
        <v>40</v>
      </c>
      <c r="F14" s="108" t="s">
        <v>213</v>
      </c>
      <c r="G14" s="183">
        <v>45</v>
      </c>
      <c r="H14" s="183">
        <v>43</v>
      </c>
      <c r="I14" s="183">
        <v>682</v>
      </c>
      <c r="J14" s="183">
        <v>245</v>
      </c>
      <c r="K14" s="102">
        <f t="shared" si="0"/>
        <v>35.9</v>
      </c>
      <c r="L14" s="116">
        <v>35</v>
      </c>
      <c r="M14" s="115">
        <v>33</v>
      </c>
      <c r="N14" s="115">
        <v>552</v>
      </c>
      <c r="O14" s="115">
        <v>191</v>
      </c>
      <c r="P14" s="102">
        <f t="shared" si="1"/>
        <v>34.6</v>
      </c>
      <c r="Q14" s="184">
        <v>6</v>
      </c>
      <c r="R14" s="183">
        <v>4</v>
      </c>
      <c r="S14" s="183">
        <v>41</v>
      </c>
      <c r="T14" s="183">
        <v>4</v>
      </c>
      <c r="U14" s="102">
        <f t="shared" si="2"/>
        <v>9.8</v>
      </c>
      <c r="V14" s="88">
        <v>93</v>
      </c>
      <c r="W14" s="115">
        <v>4</v>
      </c>
      <c r="X14" s="110">
        <f t="shared" si="3"/>
        <v>4.3</v>
      </c>
      <c r="Y14" s="115">
        <v>78</v>
      </c>
      <c r="Z14" s="115">
        <v>3</v>
      </c>
      <c r="AA14" s="111">
        <f t="shared" si="4"/>
        <v>3.8</v>
      </c>
    </row>
    <row r="15" spans="1:27" ht="17.25" customHeight="1">
      <c r="A15" s="112">
        <v>22</v>
      </c>
      <c r="B15" s="105">
        <v>207</v>
      </c>
      <c r="C15" s="116" t="s">
        <v>65</v>
      </c>
      <c r="D15" s="117" t="s">
        <v>66</v>
      </c>
      <c r="E15" s="187">
        <v>35</v>
      </c>
      <c r="F15" s="108" t="s">
        <v>213</v>
      </c>
      <c r="G15" s="183">
        <v>53</v>
      </c>
      <c r="H15" s="183">
        <v>44</v>
      </c>
      <c r="I15" s="183">
        <v>850</v>
      </c>
      <c r="J15" s="183">
        <v>221</v>
      </c>
      <c r="K15" s="102">
        <f t="shared" si="0"/>
        <v>26</v>
      </c>
      <c r="L15" s="116">
        <v>30</v>
      </c>
      <c r="M15" s="115">
        <v>27</v>
      </c>
      <c r="N15" s="115">
        <v>468</v>
      </c>
      <c r="O15" s="115">
        <v>94</v>
      </c>
      <c r="P15" s="102">
        <f t="shared" si="1"/>
        <v>20.1</v>
      </c>
      <c r="Q15" s="184">
        <v>6</v>
      </c>
      <c r="R15" s="183">
        <v>4</v>
      </c>
      <c r="S15" s="183">
        <v>40</v>
      </c>
      <c r="T15" s="183">
        <v>4</v>
      </c>
      <c r="U15" s="102">
        <f t="shared" si="2"/>
        <v>10</v>
      </c>
      <c r="V15" s="88">
        <v>84</v>
      </c>
      <c r="W15" s="115">
        <v>18</v>
      </c>
      <c r="X15" s="110">
        <f t="shared" si="3"/>
        <v>21.4</v>
      </c>
      <c r="Y15" s="115">
        <v>62</v>
      </c>
      <c r="Z15" s="115">
        <v>2</v>
      </c>
      <c r="AA15" s="111">
        <f t="shared" si="4"/>
        <v>3.2</v>
      </c>
    </row>
    <row r="16" spans="1:27" ht="17.25" customHeight="1">
      <c r="A16" s="112">
        <v>22</v>
      </c>
      <c r="B16" s="105">
        <v>208</v>
      </c>
      <c r="C16" s="116" t="s">
        <v>65</v>
      </c>
      <c r="D16" s="117" t="s">
        <v>72</v>
      </c>
      <c r="E16" s="187">
        <v>30</v>
      </c>
      <c r="F16" s="108" t="s">
        <v>213</v>
      </c>
      <c r="G16" s="183">
        <v>51</v>
      </c>
      <c r="H16" s="183">
        <v>34</v>
      </c>
      <c r="I16" s="183">
        <v>957</v>
      </c>
      <c r="J16" s="183">
        <v>287</v>
      </c>
      <c r="K16" s="102">
        <f t="shared" si="0"/>
        <v>30</v>
      </c>
      <c r="L16" s="116">
        <v>21</v>
      </c>
      <c r="M16" s="115">
        <v>16</v>
      </c>
      <c r="N16" s="115">
        <v>339</v>
      </c>
      <c r="O16" s="115">
        <v>56</v>
      </c>
      <c r="P16" s="102">
        <f t="shared" si="1"/>
        <v>16.5</v>
      </c>
      <c r="Q16" s="184">
        <v>6</v>
      </c>
      <c r="R16" s="183">
        <v>1</v>
      </c>
      <c r="S16" s="183">
        <v>38</v>
      </c>
      <c r="T16" s="183">
        <v>1</v>
      </c>
      <c r="U16" s="102">
        <f t="shared" si="2"/>
        <v>2.6</v>
      </c>
      <c r="V16" s="88">
        <v>48</v>
      </c>
      <c r="W16" s="115">
        <v>3</v>
      </c>
      <c r="X16" s="110">
        <f t="shared" si="3"/>
        <v>6.3</v>
      </c>
      <c r="Y16" s="115">
        <v>41</v>
      </c>
      <c r="Z16" s="115">
        <v>3</v>
      </c>
      <c r="AA16" s="111">
        <f t="shared" si="4"/>
        <v>7.3</v>
      </c>
    </row>
    <row r="17" spans="1:27" ht="17.25" customHeight="1">
      <c r="A17" s="112">
        <v>22</v>
      </c>
      <c r="B17" s="105">
        <v>209</v>
      </c>
      <c r="C17" s="116" t="s">
        <v>65</v>
      </c>
      <c r="D17" s="117" t="s">
        <v>104</v>
      </c>
      <c r="E17" s="88">
        <v>35</v>
      </c>
      <c r="F17" s="108" t="s">
        <v>213</v>
      </c>
      <c r="G17" s="183">
        <v>50</v>
      </c>
      <c r="H17" s="183">
        <v>40</v>
      </c>
      <c r="I17" s="183">
        <v>868</v>
      </c>
      <c r="J17" s="183">
        <v>152</v>
      </c>
      <c r="K17" s="102">
        <f t="shared" si="0"/>
        <v>17.5</v>
      </c>
      <c r="L17" s="116">
        <v>22</v>
      </c>
      <c r="M17" s="115">
        <v>17</v>
      </c>
      <c r="N17" s="115">
        <v>314</v>
      </c>
      <c r="O17" s="115">
        <v>57</v>
      </c>
      <c r="P17" s="102">
        <f t="shared" si="1"/>
        <v>18.2</v>
      </c>
      <c r="Q17" s="184">
        <v>6</v>
      </c>
      <c r="R17" s="183">
        <v>3</v>
      </c>
      <c r="S17" s="183">
        <v>47</v>
      </c>
      <c r="T17" s="183">
        <v>6</v>
      </c>
      <c r="U17" s="102">
        <f t="shared" si="2"/>
        <v>12.8</v>
      </c>
      <c r="V17" s="88">
        <v>101</v>
      </c>
      <c r="W17" s="115">
        <v>27</v>
      </c>
      <c r="X17" s="110">
        <f t="shared" si="3"/>
        <v>26.7</v>
      </c>
      <c r="Y17" s="115">
        <v>55</v>
      </c>
      <c r="Z17" s="115">
        <v>3</v>
      </c>
      <c r="AA17" s="111">
        <f t="shared" si="4"/>
        <v>5.5</v>
      </c>
    </row>
    <row r="18" spans="1:27" ht="17.25" customHeight="1">
      <c r="A18" s="112">
        <v>22</v>
      </c>
      <c r="B18" s="105">
        <v>210</v>
      </c>
      <c r="C18" s="116" t="s">
        <v>65</v>
      </c>
      <c r="D18" s="117" t="s">
        <v>117</v>
      </c>
      <c r="E18" s="88">
        <v>30</v>
      </c>
      <c r="F18" s="108" t="s">
        <v>213</v>
      </c>
      <c r="G18" s="183">
        <v>55</v>
      </c>
      <c r="H18" s="183">
        <v>43</v>
      </c>
      <c r="I18" s="183">
        <v>948</v>
      </c>
      <c r="J18" s="183">
        <v>223</v>
      </c>
      <c r="K18" s="102">
        <f t="shared" si="0"/>
        <v>23.5</v>
      </c>
      <c r="L18" s="116">
        <v>40</v>
      </c>
      <c r="M18" s="115">
        <v>30</v>
      </c>
      <c r="N18" s="115">
        <v>688</v>
      </c>
      <c r="O18" s="115">
        <v>170</v>
      </c>
      <c r="P18" s="102">
        <f t="shared" si="1"/>
        <v>24.7</v>
      </c>
      <c r="Q18" s="184">
        <v>6</v>
      </c>
      <c r="R18" s="183">
        <v>4</v>
      </c>
      <c r="S18" s="183">
        <v>50</v>
      </c>
      <c r="T18" s="183">
        <v>5</v>
      </c>
      <c r="U18" s="102">
        <f t="shared" si="2"/>
        <v>10</v>
      </c>
      <c r="V18" s="88">
        <v>212</v>
      </c>
      <c r="W18" s="115">
        <v>22</v>
      </c>
      <c r="X18" s="110">
        <f t="shared" si="3"/>
        <v>10.4</v>
      </c>
      <c r="Y18" s="115">
        <v>125</v>
      </c>
      <c r="Z18" s="115">
        <v>3</v>
      </c>
      <c r="AA18" s="111">
        <f t="shared" si="4"/>
        <v>2.4</v>
      </c>
    </row>
    <row r="19" spans="1:27" ht="17.25" customHeight="1">
      <c r="A19" s="112">
        <v>22</v>
      </c>
      <c r="B19" s="105">
        <v>211</v>
      </c>
      <c r="C19" s="116" t="s">
        <v>65</v>
      </c>
      <c r="D19" s="117" t="s">
        <v>111</v>
      </c>
      <c r="E19" s="88">
        <v>40</v>
      </c>
      <c r="F19" s="115" t="s">
        <v>172</v>
      </c>
      <c r="G19" s="183">
        <v>56</v>
      </c>
      <c r="H19" s="183">
        <v>43</v>
      </c>
      <c r="I19" s="183">
        <v>1209</v>
      </c>
      <c r="J19" s="183">
        <v>285</v>
      </c>
      <c r="K19" s="102">
        <f t="shared" si="0"/>
        <v>23.6</v>
      </c>
      <c r="L19" s="116">
        <v>25</v>
      </c>
      <c r="M19" s="115">
        <v>18</v>
      </c>
      <c r="N19" s="115">
        <v>401</v>
      </c>
      <c r="O19" s="115">
        <v>91</v>
      </c>
      <c r="P19" s="102">
        <f t="shared" si="1"/>
        <v>22.7</v>
      </c>
      <c r="Q19" s="184">
        <v>6</v>
      </c>
      <c r="R19" s="183">
        <v>2</v>
      </c>
      <c r="S19" s="183">
        <v>54</v>
      </c>
      <c r="T19" s="183">
        <v>2</v>
      </c>
      <c r="U19" s="102">
        <f t="shared" si="2"/>
        <v>3.7</v>
      </c>
      <c r="V19" s="88">
        <v>93</v>
      </c>
      <c r="W19" s="115">
        <v>3</v>
      </c>
      <c r="X19" s="110">
        <f t="shared" si="3"/>
        <v>3.2</v>
      </c>
      <c r="Y19" s="115">
        <v>72</v>
      </c>
      <c r="Z19" s="115">
        <v>2</v>
      </c>
      <c r="AA19" s="111">
        <f t="shared" si="4"/>
        <v>2.8</v>
      </c>
    </row>
    <row r="20" spans="1:27" ht="17.25" customHeight="1">
      <c r="A20" s="112">
        <v>22</v>
      </c>
      <c r="B20" s="105">
        <v>212</v>
      </c>
      <c r="C20" s="116" t="s">
        <v>65</v>
      </c>
      <c r="D20" s="117" t="s">
        <v>97</v>
      </c>
      <c r="E20" s="88">
        <v>30</v>
      </c>
      <c r="F20" s="115" t="s">
        <v>173</v>
      </c>
      <c r="G20" s="132">
        <v>37</v>
      </c>
      <c r="H20" s="132">
        <v>33</v>
      </c>
      <c r="I20" s="132">
        <v>626</v>
      </c>
      <c r="J20" s="132">
        <v>166</v>
      </c>
      <c r="K20" s="102">
        <f t="shared" si="0"/>
        <v>26.5</v>
      </c>
      <c r="L20" s="116">
        <v>20</v>
      </c>
      <c r="M20" s="115">
        <v>17</v>
      </c>
      <c r="N20" s="115">
        <v>356</v>
      </c>
      <c r="O20" s="115">
        <v>92</v>
      </c>
      <c r="P20" s="102">
        <f t="shared" si="1"/>
        <v>25.8</v>
      </c>
      <c r="Q20" s="184">
        <v>6</v>
      </c>
      <c r="R20" s="183">
        <v>5</v>
      </c>
      <c r="S20" s="183">
        <v>39</v>
      </c>
      <c r="T20" s="183">
        <v>7</v>
      </c>
      <c r="U20" s="102">
        <f t="shared" si="2"/>
        <v>17.9</v>
      </c>
      <c r="V20" s="88">
        <v>97</v>
      </c>
      <c r="W20" s="115">
        <v>15</v>
      </c>
      <c r="X20" s="110">
        <f t="shared" si="3"/>
        <v>15.5</v>
      </c>
      <c r="Y20" s="115">
        <v>74</v>
      </c>
      <c r="Z20" s="115">
        <v>3</v>
      </c>
      <c r="AA20" s="111">
        <f t="shared" si="4"/>
        <v>4.1</v>
      </c>
    </row>
    <row r="21" spans="1:27" ht="17.25" customHeight="1">
      <c r="A21" s="112">
        <v>22</v>
      </c>
      <c r="B21" s="105">
        <v>213</v>
      </c>
      <c r="C21" s="116" t="s">
        <v>65</v>
      </c>
      <c r="D21" s="117" t="s">
        <v>163</v>
      </c>
      <c r="E21" s="88">
        <v>30</v>
      </c>
      <c r="F21" s="115" t="s">
        <v>174</v>
      </c>
      <c r="G21" s="183">
        <v>69</v>
      </c>
      <c r="H21" s="183">
        <v>55</v>
      </c>
      <c r="I21" s="183">
        <v>979</v>
      </c>
      <c r="J21" s="183">
        <v>179</v>
      </c>
      <c r="K21" s="102">
        <f t="shared" si="0"/>
        <v>18.3</v>
      </c>
      <c r="L21" s="116">
        <v>42</v>
      </c>
      <c r="M21" s="115">
        <v>34</v>
      </c>
      <c r="N21" s="115">
        <v>497</v>
      </c>
      <c r="O21" s="115">
        <v>98</v>
      </c>
      <c r="P21" s="102">
        <f t="shared" si="1"/>
        <v>19.7</v>
      </c>
      <c r="Q21" s="184">
        <v>6</v>
      </c>
      <c r="R21" s="183">
        <v>3</v>
      </c>
      <c r="S21" s="183">
        <v>56</v>
      </c>
      <c r="T21" s="183">
        <v>4</v>
      </c>
      <c r="U21" s="102">
        <f t="shared" si="2"/>
        <v>7.1</v>
      </c>
      <c r="V21" s="88">
        <v>61</v>
      </c>
      <c r="W21" s="115">
        <v>5</v>
      </c>
      <c r="X21" s="110">
        <f t="shared" si="3"/>
        <v>8.2</v>
      </c>
      <c r="Y21" s="115">
        <v>37</v>
      </c>
      <c r="Z21" s="115">
        <v>1</v>
      </c>
      <c r="AA21" s="111">
        <f t="shared" si="4"/>
        <v>2.7</v>
      </c>
    </row>
    <row r="22" spans="1:27" ht="17.25" customHeight="1">
      <c r="A22" s="112">
        <v>22</v>
      </c>
      <c r="B22" s="105">
        <v>214</v>
      </c>
      <c r="C22" s="116" t="s">
        <v>65</v>
      </c>
      <c r="D22" s="117" t="s">
        <v>107</v>
      </c>
      <c r="E22" s="88">
        <v>30</v>
      </c>
      <c r="F22" s="115" t="s">
        <v>173</v>
      </c>
      <c r="G22" s="183">
        <v>40</v>
      </c>
      <c r="H22" s="183">
        <v>40</v>
      </c>
      <c r="I22" s="183">
        <v>626</v>
      </c>
      <c r="J22" s="183">
        <v>157</v>
      </c>
      <c r="K22" s="102">
        <f t="shared" si="0"/>
        <v>25.1</v>
      </c>
      <c r="L22" s="116">
        <v>23</v>
      </c>
      <c r="M22" s="115">
        <v>23</v>
      </c>
      <c r="N22" s="115">
        <v>370</v>
      </c>
      <c r="O22" s="115">
        <v>95</v>
      </c>
      <c r="P22" s="102">
        <f t="shared" si="1"/>
        <v>25.7</v>
      </c>
      <c r="Q22" s="184">
        <v>6</v>
      </c>
      <c r="R22" s="183">
        <v>4</v>
      </c>
      <c r="S22" s="183">
        <v>43</v>
      </c>
      <c r="T22" s="183">
        <v>5</v>
      </c>
      <c r="U22" s="102">
        <f t="shared" si="2"/>
        <v>11.6</v>
      </c>
      <c r="V22" s="88">
        <v>128</v>
      </c>
      <c r="W22" s="115">
        <v>13</v>
      </c>
      <c r="X22" s="110">
        <f t="shared" si="3"/>
        <v>10.2</v>
      </c>
      <c r="Y22" s="115">
        <v>128</v>
      </c>
      <c r="Z22" s="115">
        <v>13</v>
      </c>
      <c r="AA22" s="111">
        <f t="shared" si="4"/>
        <v>10.2</v>
      </c>
    </row>
    <row r="23" spans="1:27" ht="17.25" customHeight="1">
      <c r="A23" s="112">
        <v>22</v>
      </c>
      <c r="B23" s="105">
        <v>215</v>
      </c>
      <c r="C23" s="116" t="s">
        <v>65</v>
      </c>
      <c r="D23" s="117" t="s">
        <v>90</v>
      </c>
      <c r="E23" s="88">
        <v>30</v>
      </c>
      <c r="F23" s="115" t="s">
        <v>173</v>
      </c>
      <c r="G23" s="183">
        <v>43</v>
      </c>
      <c r="H23" s="183">
        <v>41</v>
      </c>
      <c r="I23" s="183">
        <v>871</v>
      </c>
      <c r="J23" s="183">
        <v>209</v>
      </c>
      <c r="K23" s="102">
        <f t="shared" si="0"/>
        <v>24</v>
      </c>
      <c r="L23" s="116">
        <v>22</v>
      </c>
      <c r="M23" s="115">
        <v>20</v>
      </c>
      <c r="N23" s="115">
        <v>310</v>
      </c>
      <c r="O23" s="115">
        <v>71</v>
      </c>
      <c r="P23" s="102">
        <f t="shared" si="1"/>
        <v>22.9</v>
      </c>
      <c r="Q23" s="184">
        <v>6</v>
      </c>
      <c r="R23" s="183">
        <v>3</v>
      </c>
      <c r="S23" s="183">
        <v>48</v>
      </c>
      <c r="T23" s="183">
        <v>3</v>
      </c>
      <c r="U23" s="102">
        <f t="shared" si="2"/>
        <v>6.3</v>
      </c>
      <c r="V23" s="88">
        <v>86</v>
      </c>
      <c r="W23" s="115">
        <v>6</v>
      </c>
      <c r="X23" s="110">
        <f t="shared" si="3"/>
        <v>7</v>
      </c>
      <c r="Y23" s="115">
        <v>77</v>
      </c>
      <c r="Z23" s="115">
        <v>3</v>
      </c>
      <c r="AA23" s="111">
        <f t="shared" si="4"/>
        <v>3.9</v>
      </c>
    </row>
    <row r="24" spans="1:27" ht="17.25" customHeight="1">
      <c r="A24" s="112">
        <v>22</v>
      </c>
      <c r="B24" s="105">
        <v>216</v>
      </c>
      <c r="C24" s="116" t="s">
        <v>65</v>
      </c>
      <c r="D24" s="117" t="s">
        <v>102</v>
      </c>
      <c r="E24" s="88">
        <v>40</v>
      </c>
      <c r="F24" s="108" t="s">
        <v>213</v>
      </c>
      <c r="G24" s="183">
        <v>52</v>
      </c>
      <c r="H24" s="183">
        <v>41</v>
      </c>
      <c r="I24" s="183">
        <v>597</v>
      </c>
      <c r="J24" s="183">
        <v>168</v>
      </c>
      <c r="K24" s="102">
        <f t="shared" si="0"/>
        <v>28.1</v>
      </c>
      <c r="L24" s="116">
        <v>31</v>
      </c>
      <c r="M24" s="115">
        <v>24</v>
      </c>
      <c r="N24" s="115">
        <v>345</v>
      </c>
      <c r="O24" s="115">
        <v>83</v>
      </c>
      <c r="P24" s="102">
        <f t="shared" si="1"/>
        <v>24.1</v>
      </c>
      <c r="Q24" s="184">
        <v>6</v>
      </c>
      <c r="R24" s="183">
        <v>6</v>
      </c>
      <c r="S24" s="183">
        <v>46</v>
      </c>
      <c r="T24" s="183">
        <v>8</v>
      </c>
      <c r="U24" s="102">
        <f t="shared" si="2"/>
        <v>17.4</v>
      </c>
      <c r="V24" s="88">
        <v>59</v>
      </c>
      <c r="W24" s="115">
        <v>2</v>
      </c>
      <c r="X24" s="110">
        <f t="shared" si="3"/>
        <v>3.4</v>
      </c>
      <c r="Y24" s="115">
        <v>53</v>
      </c>
      <c r="Z24" s="115">
        <v>1</v>
      </c>
      <c r="AA24" s="111">
        <f t="shared" si="4"/>
        <v>1.9</v>
      </c>
    </row>
    <row r="25" spans="1:27" ht="17.25" customHeight="1">
      <c r="A25" s="112">
        <v>22</v>
      </c>
      <c r="B25" s="105">
        <v>219</v>
      </c>
      <c r="C25" s="116" t="s">
        <v>65</v>
      </c>
      <c r="D25" s="117" t="s">
        <v>77</v>
      </c>
      <c r="E25" s="88"/>
      <c r="F25" s="115"/>
      <c r="G25" s="183"/>
      <c r="H25" s="183"/>
      <c r="I25" s="183"/>
      <c r="J25" s="183"/>
      <c r="K25" s="102" t="str">
        <f t="shared" si="0"/>
        <v> </v>
      </c>
      <c r="L25" s="116">
        <v>21</v>
      </c>
      <c r="M25" s="115">
        <v>14</v>
      </c>
      <c r="N25" s="115">
        <v>297</v>
      </c>
      <c r="O25" s="115">
        <v>41</v>
      </c>
      <c r="P25" s="102">
        <f t="shared" si="1"/>
        <v>13.8</v>
      </c>
      <c r="Q25" s="184">
        <v>5</v>
      </c>
      <c r="R25" s="183">
        <v>3</v>
      </c>
      <c r="S25" s="183">
        <v>34</v>
      </c>
      <c r="T25" s="183">
        <v>5</v>
      </c>
      <c r="U25" s="102">
        <f t="shared" si="2"/>
        <v>14.7</v>
      </c>
      <c r="V25" s="88">
        <v>17</v>
      </c>
      <c r="W25" s="115">
        <v>0</v>
      </c>
      <c r="X25" s="110">
        <f t="shared" si="3"/>
        <v>0</v>
      </c>
      <c r="Y25" s="115">
        <v>17</v>
      </c>
      <c r="Z25" s="115">
        <v>0</v>
      </c>
      <c r="AA25" s="111">
        <f t="shared" si="4"/>
        <v>0</v>
      </c>
    </row>
    <row r="26" spans="1:27" ht="17.25" customHeight="1">
      <c r="A26" s="112">
        <v>22</v>
      </c>
      <c r="B26" s="105">
        <v>220</v>
      </c>
      <c r="C26" s="116" t="s">
        <v>65</v>
      </c>
      <c r="D26" s="117" t="s">
        <v>99</v>
      </c>
      <c r="E26" s="88">
        <v>35</v>
      </c>
      <c r="F26" s="115" t="s">
        <v>174</v>
      </c>
      <c r="G26" s="183">
        <v>53</v>
      </c>
      <c r="H26" s="183">
        <v>46</v>
      </c>
      <c r="I26" s="183">
        <v>1084</v>
      </c>
      <c r="J26" s="183">
        <v>242</v>
      </c>
      <c r="K26" s="102">
        <f t="shared" si="0"/>
        <v>22.3</v>
      </c>
      <c r="L26" s="116">
        <v>15</v>
      </c>
      <c r="M26" s="115">
        <v>14</v>
      </c>
      <c r="N26" s="115">
        <v>230</v>
      </c>
      <c r="O26" s="115">
        <v>33</v>
      </c>
      <c r="P26" s="102">
        <f t="shared" si="1"/>
        <v>14.3</v>
      </c>
      <c r="Q26" s="184">
        <v>5</v>
      </c>
      <c r="R26" s="183">
        <v>4</v>
      </c>
      <c r="S26" s="183">
        <v>37</v>
      </c>
      <c r="T26" s="183">
        <v>5</v>
      </c>
      <c r="U26" s="102">
        <f t="shared" si="2"/>
        <v>13.5</v>
      </c>
      <c r="V26" s="88">
        <v>67</v>
      </c>
      <c r="W26" s="115">
        <v>5</v>
      </c>
      <c r="X26" s="110">
        <f t="shared" si="3"/>
        <v>7.5</v>
      </c>
      <c r="Y26" s="115">
        <v>56</v>
      </c>
      <c r="Z26" s="115">
        <v>4</v>
      </c>
      <c r="AA26" s="111">
        <f t="shared" si="4"/>
        <v>7.1</v>
      </c>
    </row>
    <row r="27" spans="1:27" ht="17.25" customHeight="1">
      <c r="A27" s="112">
        <v>22</v>
      </c>
      <c r="B27" s="105">
        <v>221</v>
      </c>
      <c r="C27" s="116" t="s">
        <v>65</v>
      </c>
      <c r="D27" s="117" t="s">
        <v>84</v>
      </c>
      <c r="E27" s="88">
        <v>30</v>
      </c>
      <c r="F27" s="115" t="s">
        <v>175</v>
      </c>
      <c r="G27" s="183">
        <v>45</v>
      </c>
      <c r="H27" s="183">
        <v>36</v>
      </c>
      <c r="I27" s="183">
        <v>591</v>
      </c>
      <c r="J27" s="183">
        <v>169</v>
      </c>
      <c r="K27" s="102">
        <f t="shared" si="0"/>
        <v>28.6</v>
      </c>
      <c r="L27" s="116">
        <v>15</v>
      </c>
      <c r="M27" s="115">
        <v>12</v>
      </c>
      <c r="N27" s="115">
        <v>201</v>
      </c>
      <c r="O27" s="115">
        <v>29</v>
      </c>
      <c r="P27" s="102">
        <f t="shared" si="1"/>
        <v>14.4</v>
      </c>
      <c r="Q27" s="184">
        <v>5</v>
      </c>
      <c r="R27" s="183">
        <v>3</v>
      </c>
      <c r="S27" s="183">
        <v>34</v>
      </c>
      <c r="T27" s="183">
        <v>5</v>
      </c>
      <c r="U27" s="102">
        <f t="shared" si="2"/>
        <v>14.7</v>
      </c>
      <c r="V27" s="88">
        <v>43</v>
      </c>
      <c r="W27" s="115">
        <v>1</v>
      </c>
      <c r="X27" s="110">
        <f t="shared" si="3"/>
        <v>2.3</v>
      </c>
      <c r="Y27" s="115">
        <v>40</v>
      </c>
      <c r="Z27" s="115">
        <v>1</v>
      </c>
      <c r="AA27" s="111">
        <f t="shared" si="4"/>
        <v>2.5</v>
      </c>
    </row>
    <row r="28" spans="1:27" ht="17.25" customHeight="1">
      <c r="A28" s="112">
        <v>22</v>
      </c>
      <c r="B28" s="105">
        <v>222</v>
      </c>
      <c r="C28" s="116" t="s">
        <v>65</v>
      </c>
      <c r="D28" s="117" t="s">
        <v>75</v>
      </c>
      <c r="E28" s="88"/>
      <c r="F28" s="115"/>
      <c r="G28" s="183"/>
      <c r="H28" s="183"/>
      <c r="I28" s="183"/>
      <c r="J28" s="183"/>
      <c r="K28" s="102" t="str">
        <f t="shared" si="0"/>
        <v> </v>
      </c>
      <c r="L28" s="116">
        <v>26</v>
      </c>
      <c r="M28" s="115">
        <v>11</v>
      </c>
      <c r="N28" s="115">
        <v>390</v>
      </c>
      <c r="O28" s="115">
        <v>52</v>
      </c>
      <c r="P28" s="102">
        <f t="shared" si="1"/>
        <v>13.3</v>
      </c>
      <c r="Q28" s="184">
        <v>5</v>
      </c>
      <c r="R28" s="183">
        <v>2</v>
      </c>
      <c r="S28" s="183">
        <v>41</v>
      </c>
      <c r="T28" s="183">
        <v>4</v>
      </c>
      <c r="U28" s="102">
        <f t="shared" si="2"/>
        <v>9.8</v>
      </c>
      <c r="V28" s="88">
        <v>46</v>
      </c>
      <c r="W28" s="115">
        <v>0</v>
      </c>
      <c r="X28" s="110">
        <f t="shared" si="3"/>
        <v>0</v>
      </c>
      <c r="Y28" s="115">
        <v>46</v>
      </c>
      <c r="Z28" s="115">
        <v>0</v>
      </c>
      <c r="AA28" s="111">
        <f t="shared" si="4"/>
        <v>0</v>
      </c>
    </row>
    <row r="29" spans="1:27" ht="25.5" customHeight="1">
      <c r="A29" s="112">
        <v>22</v>
      </c>
      <c r="B29" s="105">
        <v>223</v>
      </c>
      <c r="C29" s="116" t="s">
        <v>65</v>
      </c>
      <c r="D29" s="50" t="s">
        <v>87</v>
      </c>
      <c r="E29" s="88"/>
      <c r="F29" s="115"/>
      <c r="G29" s="183"/>
      <c r="H29" s="183"/>
      <c r="I29" s="183"/>
      <c r="J29" s="183"/>
      <c r="K29" s="102" t="str">
        <f t="shared" si="0"/>
        <v> </v>
      </c>
      <c r="L29" s="116">
        <v>14</v>
      </c>
      <c r="M29" s="115">
        <v>12</v>
      </c>
      <c r="N29" s="115">
        <v>282</v>
      </c>
      <c r="O29" s="115">
        <v>36</v>
      </c>
      <c r="P29" s="102">
        <f t="shared" si="1"/>
        <v>12.8</v>
      </c>
      <c r="Q29" s="184">
        <v>5</v>
      </c>
      <c r="R29" s="183">
        <v>1</v>
      </c>
      <c r="S29" s="183">
        <v>38</v>
      </c>
      <c r="T29" s="183">
        <v>3</v>
      </c>
      <c r="U29" s="102">
        <f t="shared" si="2"/>
        <v>7.9</v>
      </c>
      <c r="V29" s="88">
        <v>49</v>
      </c>
      <c r="W29" s="115">
        <v>3</v>
      </c>
      <c r="X29" s="110">
        <f t="shared" si="3"/>
        <v>6.1</v>
      </c>
      <c r="Y29" s="115">
        <v>32</v>
      </c>
      <c r="Z29" s="115">
        <v>0</v>
      </c>
      <c r="AA29" s="111">
        <f t="shared" si="4"/>
        <v>0</v>
      </c>
    </row>
    <row r="30" spans="1:27" ht="17.25" customHeight="1">
      <c r="A30" s="112">
        <v>22</v>
      </c>
      <c r="B30" s="105">
        <v>224</v>
      </c>
      <c r="C30" s="88" t="s">
        <v>65</v>
      </c>
      <c r="D30" s="106" t="s">
        <v>81</v>
      </c>
      <c r="E30" s="88">
        <v>30</v>
      </c>
      <c r="F30" s="115" t="s">
        <v>176</v>
      </c>
      <c r="G30" s="183">
        <v>44</v>
      </c>
      <c r="H30" s="183">
        <v>33</v>
      </c>
      <c r="I30" s="183">
        <v>787</v>
      </c>
      <c r="J30" s="183">
        <v>136</v>
      </c>
      <c r="K30" s="102">
        <f t="shared" si="0"/>
        <v>17.3</v>
      </c>
      <c r="L30" s="116">
        <v>19</v>
      </c>
      <c r="M30" s="115">
        <v>13</v>
      </c>
      <c r="N30" s="115">
        <v>300</v>
      </c>
      <c r="O30" s="115">
        <v>40</v>
      </c>
      <c r="P30" s="102">
        <f t="shared" si="1"/>
        <v>13.3</v>
      </c>
      <c r="Q30" s="184">
        <v>5</v>
      </c>
      <c r="R30" s="183">
        <v>1</v>
      </c>
      <c r="S30" s="183">
        <v>40</v>
      </c>
      <c r="T30" s="183">
        <v>1</v>
      </c>
      <c r="U30" s="102">
        <f t="shared" si="2"/>
        <v>2.5</v>
      </c>
      <c r="V30" s="88">
        <v>65</v>
      </c>
      <c r="W30" s="115">
        <v>13</v>
      </c>
      <c r="X30" s="110">
        <f t="shared" si="3"/>
        <v>20</v>
      </c>
      <c r="Y30" s="115">
        <v>30</v>
      </c>
      <c r="Z30" s="115">
        <v>2</v>
      </c>
      <c r="AA30" s="111">
        <f t="shared" si="4"/>
        <v>6.7</v>
      </c>
    </row>
    <row r="31" spans="1:27" ht="27" customHeight="1">
      <c r="A31" s="112">
        <v>22</v>
      </c>
      <c r="B31" s="105">
        <v>225</v>
      </c>
      <c r="C31" s="116" t="s">
        <v>65</v>
      </c>
      <c r="D31" s="50" t="s">
        <v>74</v>
      </c>
      <c r="E31" s="88"/>
      <c r="F31" s="115"/>
      <c r="G31" s="183"/>
      <c r="H31" s="183"/>
      <c r="I31" s="183"/>
      <c r="J31" s="183"/>
      <c r="K31" s="102" t="str">
        <f t="shared" si="0"/>
        <v> </v>
      </c>
      <c r="L31" s="116">
        <v>18</v>
      </c>
      <c r="M31" s="115">
        <v>15</v>
      </c>
      <c r="N31" s="115">
        <v>294</v>
      </c>
      <c r="O31" s="115">
        <v>74</v>
      </c>
      <c r="P31" s="102">
        <f t="shared" si="1"/>
        <v>25.2</v>
      </c>
      <c r="Q31" s="184">
        <v>5</v>
      </c>
      <c r="R31" s="183">
        <v>3</v>
      </c>
      <c r="S31" s="183">
        <v>38</v>
      </c>
      <c r="T31" s="183">
        <v>4</v>
      </c>
      <c r="U31" s="102">
        <f t="shared" si="2"/>
        <v>10.5</v>
      </c>
      <c r="V31" s="88">
        <v>45</v>
      </c>
      <c r="W31" s="115">
        <v>0</v>
      </c>
      <c r="X31" s="110">
        <f t="shared" si="3"/>
        <v>0</v>
      </c>
      <c r="Y31" s="115">
        <v>45</v>
      </c>
      <c r="Z31" s="115">
        <v>0</v>
      </c>
      <c r="AA31" s="111">
        <f t="shared" si="4"/>
        <v>0</v>
      </c>
    </row>
    <row r="32" spans="1:27" ht="25.5" customHeight="1">
      <c r="A32" s="112">
        <v>22</v>
      </c>
      <c r="B32" s="105">
        <v>226</v>
      </c>
      <c r="C32" s="116" t="s">
        <v>65</v>
      </c>
      <c r="D32" s="50" t="s">
        <v>115</v>
      </c>
      <c r="E32" s="88"/>
      <c r="F32" s="115"/>
      <c r="G32" s="183"/>
      <c r="H32" s="183"/>
      <c r="I32" s="183"/>
      <c r="J32" s="183"/>
      <c r="K32" s="102" t="str">
        <f t="shared" si="0"/>
        <v> </v>
      </c>
      <c r="L32" s="116">
        <v>13</v>
      </c>
      <c r="M32" s="115">
        <v>12</v>
      </c>
      <c r="N32" s="115">
        <v>156</v>
      </c>
      <c r="O32" s="115">
        <v>41</v>
      </c>
      <c r="P32" s="102">
        <f t="shared" si="1"/>
        <v>26.3</v>
      </c>
      <c r="Q32" s="184">
        <v>5</v>
      </c>
      <c r="R32" s="183">
        <v>3</v>
      </c>
      <c r="S32" s="183">
        <v>37</v>
      </c>
      <c r="T32" s="183">
        <v>3</v>
      </c>
      <c r="U32" s="102">
        <f t="shared" si="2"/>
        <v>8.1</v>
      </c>
      <c r="V32" s="88">
        <v>43</v>
      </c>
      <c r="W32" s="115">
        <v>0</v>
      </c>
      <c r="X32" s="110">
        <f t="shared" si="3"/>
        <v>0</v>
      </c>
      <c r="Y32" s="115">
        <v>43</v>
      </c>
      <c r="Z32" s="115">
        <v>0</v>
      </c>
      <c r="AA32" s="111">
        <f t="shared" si="4"/>
        <v>0</v>
      </c>
    </row>
    <row r="33" spans="1:27" ht="23.25" customHeight="1">
      <c r="A33" s="112">
        <v>22</v>
      </c>
      <c r="B33" s="105">
        <v>301</v>
      </c>
      <c r="C33" s="116" t="s">
        <v>65</v>
      </c>
      <c r="D33" s="50" t="s">
        <v>153</v>
      </c>
      <c r="E33" s="88"/>
      <c r="F33" s="115"/>
      <c r="G33" s="183"/>
      <c r="H33" s="183"/>
      <c r="I33" s="183"/>
      <c r="J33" s="183"/>
      <c r="K33" s="102" t="str">
        <f t="shared" si="0"/>
        <v> </v>
      </c>
      <c r="L33" s="116">
        <v>12</v>
      </c>
      <c r="M33" s="115">
        <v>8</v>
      </c>
      <c r="N33" s="115">
        <v>163</v>
      </c>
      <c r="O33" s="115">
        <v>27</v>
      </c>
      <c r="P33" s="102">
        <f t="shared" si="1"/>
        <v>16.6</v>
      </c>
      <c r="Q33" s="184">
        <v>5</v>
      </c>
      <c r="R33" s="183">
        <v>1</v>
      </c>
      <c r="S33" s="183">
        <v>30</v>
      </c>
      <c r="T33" s="183">
        <v>2</v>
      </c>
      <c r="U33" s="102">
        <f t="shared" si="2"/>
        <v>6.7</v>
      </c>
      <c r="V33" s="88">
        <v>13</v>
      </c>
      <c r="W33" s="115">
        <v>0</v>
      </c>
      <c r="X33" s="110">
        <f t="shared" si="3"/>
        <v>0</v>
      </c>
      <c r="Y33" s="115">
        <v>13</v>
      </c>
      <c r="Z33" s="115">
        <v>0</v>
      </c>
      <c r="AA33" s="111">
        <f t="shared" si="4"/>
        <v>0</v>
      </c>
    </row>
    <row r="34" spans="1:27" ht="17.25" customHeight="1">
      <c r="A34" s="112">
        <v>22</v>
      </c>
      <c r="B34" s="105">
        <v>302</v>
      </c>
      <c r="C34" s="116" t="s">
        <v>65</v>
      </c>
      <c r="D34" s="117" t="s">
        <v>148</v>
      </c>
      <c r="E34" s="88"/>
      <c r="F34" s="115"/>
      <c r="G34" s="183"/>
      <c r="H34" s="183"/>
      <c r="I34" s="183"/>
      <c r="J34" s="183"/>
      <c r="K34" s="102" t="str">
        <f t="shared" si="0"/>
        <v> </v>
      </c>
      <c r="L34" s="116">
        <v>7</v>
      </c>
      <c r="M34" s="115">
        <v>4</v>
      </c>
      <c r="N34" s="115">
        <v>107</v>
      </c>
      <c r="O34" s="115">
        <v>6</v>
      </c>
      <c r="P34" s="102">
        <f t="shared" si="1"/>
        <v>5.6</v>
      </c>
      <c r="Q34" s="184">
        <v>5</v>
      </c>
      <c r="R34" s="183">
        <v>1</v>
      </c>
      <c r="S34" s="183">
        <v>30</v>
      </c>
      <c r="T34" s="183">
        <v>1</v>
      </c>
      <c r="U34" s="102">
        <f t="shared" si="2"/>
        <v>3.3</v>
      </c>
      <c r="V34" s="88">
        <v>9</v>
      </c>
      <c r="W34" s="115">
        <v>0</v>
      </c>
      <c r="X34" s="110">
        <f t="shared" si="3"/>
        <v>0</v>
      </c>
      <c r="Y34" s="115">
        <v>9</v>
      </c>
      <c r="Z34" s="115">
        <v>0</v>
      </c>
      <c r="AA34" s="111">
        <f t="shared" si="4"/>
        <v>0</v>
      </c>
    </row>
    <row r="35" spans="1:27" ht="27.75" customHeight="1">
      <c r="A35" s="112">
        <v>22</v>
      </c>
      <c r="B35" s="105">
        <v>304</v>
      </c>
      <c r="C35" s="116" t="s">
        <v>65</v>
      </c>
      <c r="D35" s="50" t="s">
        <v>128</v>
      </c>
      <c r="E35" s="88"/>
      <c r="F35" s="115"/>
      <c r="G35" s="183"/>
      <c r="H35" s="183"/>
      <c r="I35" s="183"/>
      <c r="J35" s="183"/>
      <c r="K35" s="102" t="str">
        <f t="shared" si="0"/>
        <v> </v>
      </c>
      <c r="L35" s="116">
        <v>16</v>
      </c>
      <c r="M35" s="115">
        <v>11</v>
      </c>
      <c r="N35" s="115">
        <v>178</v>
      </c>
      <c r="O35" s="115">
        <v>19</v>
      </c>
      <c r="P35" s="102">
        <f t="shared" si="1"/>
        <v>10.7</v>
      </c>
      <c r="Q35" s="184">
        <v>5</v>
      </c>
      <c r="R35" s="183">
        <v>1</v>
      </c>
      <c r="S35" s="183">
        <v>38</v>
      </c>
      <c r="T35" s="183">
        <v>4</v>
      </c>
      <c r="U35" s="102">
        <f t="shared" si="2"/>
        <v>10.5</v>
      </c>
      <c r="V35" s="88">
        <v>10</v>
      </c>
      <c r="W35" s="115">
        <v>0</v>
      </c>
      <c r="X35" s="110">
        <f t="shared" si="3"/>
        <v>0</v>
      </c>
      <c r="Y35" s="115">
        <v>10</v>
      </c>
      <c r="Z35" s="115">
        <v>0</v>
      </c>
      <c r="AA35" s="111">
        <f t="shared" si="4"/>
        <v>0</v>
      </c>
    </row>
    <row r="36" spans="1:27" ht="17.25" customHeight="1">
      <c r="A36" s="112">
        <v>22</v>
      </c>
      <c r="B36" s="105">
        <v>305</v>
      </c>
      <c r="C36" s="116" t="s">
        <v>65</v>
      </c>
      <c r="D36" s="117" t="s">
        <v>143</v>
      </c>
      <c r="E36" s="88"/>
      <c r="F36" s="115"/>
      <c r="G36" s="183"/>
      <c r="H36" s="183"/>
      <c r="I36" s="183"/>
      <c r="J36" s="183"/>
      <c r="K36" s="102" t="str">
        <f t="shared" si="0"/>
        <v> </v>
      </c>
      <c r="L36" s="116">
        <v>14</v>
      </c>
      <c r="M36" s="115">
        <v>12</v>
      </c>
      <c r="N36" s="115">
        <v>190</v>
      </c>
      <c r="O36" s="115">
        <v>41</v>
      </c>
      <c r="P36" s="102">
        <f t="shared" si="1"/>
        <v>21.6</v>
      </c>
      <c r="Q36" s="184">
        <v>5</v>
      </c>
      <c r="R36" s="183">
        <v>3</v>
      </c>
      <c r="S36" s="183">
        <v>37</v>
      </c>
      <c r="T36" s="183">
        <v>4</v>
      </c>
      <c r="U36" s="102">
        <f t="shared" si="2"/>
        <v>10.8</v>
      </c>
      <c r="V36" s="88">
        <v>9</v>
      </c>
      <c r="W36" s="115">
        <v>0</v>
      </c>
      <c r="X36" s="110">
        <f t="shared" si="3"/>
        <v>0</v>
      </c>
      <c r="Y36" s="115">
        <v>9</v>
      </c>
      <c r="Z36" s="115">
        <v>0</v>
      </c>
      <c r="AA36" s="111">
        <f t="shared" si="4"/>
        <v>0</v>
      </c>
    </row>
    <row r="37" spans="1:27" ht="34.5" customHeight="1">
      <c r="A37" s="112">
        <v>22</v>
      </c>
      <c r="B37" s="105">
        <v>306</v>
      </c>
      <c r="C37" s="116" t="s">
        <v>65</v>
      </c>
      <c r="D37" s="50" t="s">
        <v>137</v>
      </c>
      <c r="E37" s="88"/>
      <c r="F37" s="115"/>
      <c r="G37" s="183"/>
      <c r="H37" s="183"/>
      <c r="I37" s="183"/>
      <c r="J37" s="183"/>
      <c r="K37" s="102" t="str">
        <f t="shared" si="0"/>
        <v> </v>
      </c>
      <c r="L37" s="116">
        <v>8</v>
      </c>
      <c r="M37" s="115">
        <v>7</v>
      </c>
      <c r="N37" s="115">
        <v>158</v>
      </c>
      <c r="O37" s="115">
        <v>30</v>
      </c>
      <c r="P37" s="102">
        <f t="shared" si="1"/>
        <v>19</v>
      </c>
      <c r="Q37" s="184">
        <v>5</v>
      </c>
      <c r="R37" s="183">
        <v>2</v>
      </c>
      <c r="S37" s="183">
        <v>25</v>
      </c>
      <c r="T37" s="183">
        <v>2</v>
      </c>
      <c r="U37" s="102">
        <f t="shared" si="2"/>
        <v>8</v>
      </c>
      <c r="V37" s="88">
        <v>12</v>
      </c>
      <c r="W37" s="115">
        <v>0</v>
      </c>
      <c r="X37" s="110">
        <f t="shared" si="3"/>
        <v>0</v>
      </c>
      <c r="Y37" s="115">
        <v>10</v>
      </c>
      <c r="Z37" s="115">
        <v>0</v>
      </c>
      <c r="AA37" s="111">
        <f t="shared" si="4"/>
        <v>0</v>
      </c>
    </row>
    <row r="38" spans="1:27" ht="17.25" customHeight="1">
      <c r="A38" s="112">
        <v>22</v>
      </c>
      <c r="B38" s="105">
        <v>325</v>
      </c>
      <c r="C38" s="116" t="s">
        <v>65</v>
      </c>
      <c r="D38" s="117" t="s">
        <v>126</v>
      </c>
      <c r="E38" s="88"/>
      <c r="F38" s="115"/>
      <c r="G38" s="183"/>
      <c r="H38" s="183"/>
      <c r="I38" s="183"/>
      <c r="J38" s="183"/>
      <c r="K38" s="102" t="str">
        <f t="shared" si="0"/>
        <v> </v>
      </c>
      <c r="L38" s="116">
        <v>13</v>
      </c>
      <c r="M38" s="115">
        <v>12</v>
      </c>
      <c r="N38" s="115">
        <v>248</v>
      </c>
      <c r="O38" s="115">
        <v>45</v>
      </c>
      <c r="P38" s="102">
        <f t="shared" si="1"/>
        <v>18.1</v>
      </c>
      <c r="Q38" s="184">
        <v>5</v>
      </c>
      <c r="R38" s="183">
        <v>1</v>
      </c>
      <c r="S38" s="183">
        <v>33</v>
      </c>
      <c r="T38" s="183">
        <v>2</v>
      </c>
      <c r="U38" s="102">
        <f t="shared" si="2"/>
        <v>6.1</v>
      </c>
      <c r="V38" s="88">
        <v>29</v>
      </c>
      <c r="W38" s="115">
        <v>1</v>
      </c>
      <c r="X38" s="110">
        <f t="shared" si="3"/>
        <v>3.4</v>
      </c>
      <c r="Y38" s="115">
        <v>19</v>
      </c>
      <c r="Z38" s="115">
        <v>1</v>
      </c>
      <c r="AA38" s="111">
        <f t="shared" si="4"/>
        <v>5.3</v>
      </c>
    </row>
    <row r="39" spans="1:27" ht="17.25" customHeight="1">
      <c r="A39" s="112">
        <v>22</v>
      </c>
      <c r="B39" s="105">
        <v>341</v>
      </c>
      <c r="C39" s="116" t="s">
        <v>65</v>
      </c>
      <c r="D39" s="117" t="s">
        <v>138</v>
      </c>
      <c r="E39" s="88">
        <v>30</v>
      </c>
      <c r="F39" s="108" t="s">
        <v>213</v>
      </c>
      <c r="G39" s="183">
        <v>33</v>
      </c>
      <c r="H39" s="183">
        <v>21</v>
      </c>
      <c r="I39" s="183">
        <v>566</v>
      </c>
      <c r="J39" s="183">
        <v>134</v>
      </c>
      <c r="K39" s="102">
        <f t="shared" si="0"/>
        <v>23.7</v>
      </c>
      <c r="L39" s="116">
        <v>14</v>
      </c>
      <c r="M39" s="115">
        <v>8</v>
      </c>
      <c r="N39" s="115">
        <v>203</v>
      </c>
      <c r="O39" s="115">
        <v>36</v>
      </c>
      <c r="P39" s="102">
        <f t="shared" si="1"/>
        <v>17.7</v>
      </c>
      <c r="Q39" s="184">
        <v>5</v>
      </c>
      <c r="R39" s="183">
        <v>2</v>
      </c>
      <c r="S39" s="183">
        <v>28</v>
      </c>
      <c r="T39" s="183">
        <v>2</v>
      </c>
      <c r="U39" s="102">
        <f t="shared" si="2"/>
        <v>7.1</v>
      </c>
      <c r="V39" s="88">
        <v>21</v>
      </c>
      <c r="W39" s="115">
        <v>2</v>
      </c>
      <c r="X39" s="110">
        <f t="shared" si="3"/>
        <v>9.5</v>
      </c>
      <c r="Y39" s="115">
        <v>17</v>
      </c>
      <c r="Z39" s="115">
        <v>2</v>
      </c>
      <c r="AA39" s="111">
        <f t="shared" si="4"/>
        <v>11.8</v>
      </c>
    </row>
    <row r="40" spans="1:27" ht="17.25" customHeight="1">
      <c r="A40" s="112">
        <v>22</v>
      </c>
      <c r="B40" s="105">
        <v>342</v>
      </c>
      <c r="C40" s="116" t="s">
        <v>65</v>
      </c>
      <c r="D40" s="117" t="s">
        <v>131</v>
      </c>
      <c r="E40" s="88">
        <v>40</v>
      </c>
      <c r="F40" s="108" t="s">
        <v>213</v>
      </c>
      <c r="G40" s="183">
        <v>22</v>
      </c>
      <c r="H40" s="183">
        <v>21</v>
      </c>
      <c r="I40" s="183">
        <v>289</v>
      </c>
      <c r="J40" s="183">
        <v>86</v>
      </c>
      <c r="K40" s="102">
        <f t="shared" si="0"/>
        <v>29.8</v>
      </c>
      <c r="L40" s="116">
        <v>15</v>
      </c>
      <c r="M40" s="115">
        <v>14</v>
      </c>
      <c r="N40" s="115">
        <v>187</v>
      </c>
      <c r="O40" s="115">
        <v>44</v>
      </c>
      <c r="P40" s="102">
        <f t="shared" si="1"/>
        <v>23.5</v>
      </c>
      <c r="Q40" s="184">
        <v>5</v>
      </c>
      <c r="R40" s="183">
        <v>2</v>
      </c>
      <c r="S40" s="183">
        <v>31</v>
      </c>
      <c r="T40" s="183">
        <v>3</v>
      </c>
      <c r="U40" s="102">
        <f t="shared" si="2"/>
        <v>9.7</v>
      </c>
      <c r="V40" s="88">
        <v>28</v>
      </c>
      <c r="W40" s="115">
        <v>1</v>
      </c>
      <c r="X40" s="110">
        <f t="shared" si="3"/>
        <v>3.6</v>
      </c>
      <c r="Y40" s="115">
        <v>28</v>
      </c>
      <c r="Z40" s="115">
        <v>1</v>
      </c>
      <c r="AA40" s="111">
        <f t="shared" si="4"/>
        <v>3.6</v>
      </c>
    </row>
    <row r="41" spans="1:27" ht="17.25" customHeight="1">
      <c r="A41" s="112">
        <v>22</v>
      </c>
      <c r="B41" s="105">
        <v>344</v>
      </c>
      <c r="C41" s="116" t="s">
        <v>65</v>
      </c>
      <c r="D41" s="117" t="s">
        <v>150</v>
      </c>
      <c r="E41" s="88">
        <v>30</v>
      </c>
      <c r="F41" s="115" t="s">
        <v>152</v>
      </c>
      <c r="G41" s="183">
        <v>30</v>
      </c>
      <c r="H41" s="183">
        <v>29</v>
      </c>
      <c r="I41" s="183">
        <v>499</v>
      </c>
      <c r="J41" s="183">
        <v>92</v>
      </c>
      <c r="K41" s="102">
        <f t="shared" si="0"/>
        <v>18.4</v>
      </c>
      <c r="L41" s="116">
        <v>16</v>
      </c>
      <c r="M41" s="115">
        <v>16</v>
      </c>
      <c r="N41" s="115">
        <v>263</v>
      </c>
      <c r="O41" s="115">
        <v>34</v>
      </c>
      <c r="P41" s="102">
        <f t="shared" si="1"/>
        <v>12.9</v>
      </c>
      <c r="Q41" s="184">
        <v>5</v>
      </c>
      <c r="R41" s="183">
        <v>2</v>
      </c>
      <c r="S41" s="183">
        <v>34</v>
      </c>
      <c r="T41" s="183">
        <v>4</v>
      </c>
      <c r="U41" s="102">
        <f t="shared" si="2"/>
        <v>11.8</v>
      </c>
      <c r="V41" s="88">
        <v>25</v>
      </c>
      <c r="W41" s="115">
        <v>0</v>
      </c>
      <c r="X41" s="110">
        <f t="shared" si="3"/>
        <v>0</v>
      </c>
      <c r="Y41" s="115">
        <v>23</v>
      </c>
      <c r="Z41" s="115">
        <v>0</v>
      </c>
      <c r="AA41" s="111">
        <f t="shared" si="4"/>
        <v>0</v>
      </c>
    </row>
    <row r="42" spans="1:27" ht="17.25" customHeight="1">
      <c r="A42" s="112">
        <v>22</v>
      </c>
      <c r="B42" s="105">
        <v>361</v>
      </c>
      <c r="C42" s="116" t="s">
        <v>65</v>
      </c>
      <c r="D42" s="117" t="s">
        <v>144</v>
      </c>
      <c r="E42" s="88"/>
      <c r="F42" s="115"/>
      <c r="G42" s="183"/>
      <c r="H42" s="183"/>
      <c r="I42" s="183"/>
      <c r="J42" s="183"/>
      <c r="K42" s="102" t="str">
        <f t="shared" si="0"/>
        <v> </v>
      </c>
      <c r="L42" s="116">
        <v>11</v>
      </c>
      <c r="M42" s="115">
        <v>7</v>
      </c>
      <c r="N42" s="115">
        <v>151</v>
      </c>
      <c r="O42" s="115">
        <v>26</v>
      </c>
      <c r="P42" s="102">
        <f t="shared" si="1"/>
        <v>17.2</v>
      </c>
      <c r="Q42" s="184">
        <v>5</v>
      </c>
      <c r="R42" s="183">
        <v>1</v>
      </c>
      <c r="S42" s="183">
        <v>34</v>
      </c>
      <c r="T42" s="183">
        <v>1</v>
      </c>
      <c r="U42" s="102">
        <f t="shared" si="2"/>
        <v>2.9</v>
      </c>
      <c r="V42" s="88">
        <v>16</v>
      </c>
      <c r="W42" s="115">
        <v>0</v>
      </c>
      <c r="X42" s="110">
        <f t="shared" si="3"/>
        <v>0</v>
      </c>
      <c r="Y42" s="115">
        <v>15</v>
      </c>
      <c r="Z42" s="115">
        <v>0</v>
      </c>
      <c r="AA42" s="111">
        <f t="shared" si="4"/>
        <v>0</v>
      </c>
    </row>
    <row r="43" spans="1:27" ht="28.5" customHeight="1">
      <c r="A43" s="112">
        <v>22</v>
      </c>
      <c r="B43" s="105">
        <v>381</v>
      </c>
      <c r="C43" s="116" t="s">
        <v>65</v>
      </c>
      <c r="D43" s="50" t="s">
        <v>123</v>
      </c>
      <c r="E43" s="88"/>
      <c r="F43" s="115"/>
      <c r="G43" s="183"/>
      <c r="H43" s="183"/>
      <c r="I43" s="183"/>
      <c r="J43" s="183"/>
      <c r="K43" s="102" t="str">
        <f t="shared" si="0"/>
        <v> </v>
      </c>
      <c r="L43" s="116">
        <v>12</v>
      </c>
      <c r="M43" s="115">
        <v>9</v>
      </c>
      <c r="N43" s="115">
        <v>149</v>
      </c>
      <c r="O43" s="115">
        <v>19</v>
      </c>
      <c r="P43" s="102">
        <f t="shared" si="1"/>
        <v>12.8</v>
      </c>
      <c r="Q43" s="184">
        <v>5</v>
      </c>
      <c r="R43" s="183">
        <v>2</v>
      </c>
      <c r="S43" s="183">
        <v>31</v>
      </c>
      <c r="T43" s="183">
        <v>2</v>
      </c>
      <c r="U43" s="102">
        <f t="shared" si="2"/>
        <v>6.5</v>
      </c>
      <c r="V43" s="88">
        <v>17</v>
      </c>
      <c r="W43" s="115">
        <v>0</v>
      </c>
      <c r="X43" s="110">
        <f t="shared" si="3"/>
        <v>0</v>
      </c>
      <c r="Y43" s="115">
        <v>15</v>
      </c>
      <c r="Z43" s="115">
        <v>0</v>
      </c>
      <c r="AA43" s="111">
        <f t="shared" si="4"/>
        <v>0</v>
      </c>
    </row>
    <row r="44" spans="1:27" ht="17.25" customHeight="1">
      <c r="A44" s="112">
        <v>22</v>
      </c>
      <c r="B44" s="105">
        <v>383</v>
      </c>
      <c r="C44" s="116" t="s">
        <v>65</v>
      </c>
      <c r="D44" s="117" t="s">
        <v>121</v>
      </c>
      <c r="E44" s="188">
        <v>30</v>
      </c>
      <c r="F44" s="118" t="s">
        <v>213</v>
      </c>
      <c r="G44" s="189">
        <v>21</v>
      </c>
      <c r="H44" s="190">
        <v>18</v>
      </c>
      <c r="I44" s="189">
        <v>295</v>
      </c>
      <c r="J44" s="189">
        <v>53</v>
      </c>
      <c r="K44" s="102">
        <f t="shared" si="0"/>
        <v>18</v>
      </c>
      <c r="L44" s="116">
        <v>11</v>
      </c>
      <c r="M44" s="115">
        <v>7</v>
      </c>
      <c r="N44" s="115">
        <v>164</v>
      </c>
      <c r="O44" s="115">
        <v>35</v>
      </c>
      <c r="P44" s="102">
        <f t="shared" si="1"/>
        <v>21.3</v>
      </c>
      <c r="Q44" s="184">
        <v>5</v>
      </c>
      <c r="R44" s="183">
        <v>3</v>
      </c>
      <c r="S44" s="183">
        <v>29</v>
      </c>
      <c r="T44" s="183">
        <v>3</v>
      </c>
      <c r="U44" s="102">
        <f t="shared" si="2"/>
        <v>10.3</v>
      </c>
      <c r="V44" s="88">
        <v>20</v>
      </c>
      <c r="W44" s="115">
        <v>0</v>
      </c>
      <c r="X44" s="110">
        <f t="shared" si="3"/>
        <v>0</v>
      </c>
      <c r="Y44" s="115">
        <v>20</v>
      </c>
      <c r="Z44" s="115">
        <v>0</v>
      </c>
      <c r="AA44" s="111">
        <f t="shared" si="4"/>
        <v>0</v>
      </c>
    </row>
    <row r="45" spans="1:27" ht="17.25" customHeight="1">
      <c r="A45" s="112">
        <v>22</v>
      </c>
      <c r="B45" s="105">
        <v>401</v>
      </c>
      <c r="C45" s="116" t="s">
        <v>65</v>
      </c>
      <c r="D45" s="117" t="s">
        <v>149</v>
      </c>
      <c r="E45" s="88"/>
      <c r="F45" s="115"/>
      <c r="G45" s="183"/>
      <c r="H45" s="183"/>
      <c r="I45" s="183"/>
      <c r="J45" s="183"/>
      <c r="K45" s="102" t="str">
        <f t="shared" si="0"/>
        <v> </v>
      </c>
      <c r="L45" s="116">
        <v>12</v>
      </c>
      <c r="M45" s="115">
        <v>9</v>
      </c>
      <c r="N45" s="115">
        <v>152</v>
      </c>
      <c r="O45" s="115">
        <v>24</v>
      </c>
      <c r="P45" s="102">
        <f t="shared" si="1"/>
        <v>15.8</v>
      </c>
      <c r="Q45" s="184">
        <v>5</v>
      </c>
      <c r="R45" s="183">
        <v>2</v>
      </c>
      <c r="S45" s="183">
        <v>32</v>
      </c>
      <c r="T45" s="183">
        <v>3</v>
      </c>
      <c r="U45" s="102">
        <f t="shared" si="2"/>
        <v>9.4</v>
      </c>
      <c r="V45" s="88">
        <v>22</v>
      </c>
      <c r="W45" s="115">
        <v>1</v>
      </c>
      <c r="X45" s="110">
        <f t="shared" si="3"/>
        <v>4.5</v>
      </c>
      <c r="Y45" s="115">
        <v>21</v>
      </c>
      <c r="Z45" s="115">
        <v>0</v>
      </c>
      <c r="AA45" s="111">
        <f t="shared" si="4"/>
        <v>0</v>
      </c>
    </row>
    <row r="46" spans="1:27" ht="27.75" customHeight="1">
      <c r="A46" s="112">
        <v>22</v>
      </c>
      <c r="B46" s="105">
        <v>402</v>
      </c>
      <c r="C46" s="116" t="s">
        <v>65</v>
      </c>
      <c r="D46" s="50" t="s">
        <v>133</v>
      </c>
      <c r="E46" s="88">
        <v>30</v>
      </c>
      <c r="F46" s="115" t="s">
        <v>101</v>
      </c>
      <c r="G46" s="115">
        <v>31</v>
      </c>
      <c r="H46" s="115">
        <v>20</v>
      </c>
      <c r="I46" s="115">
        <v>332</v>
      </c>
      <c r="J46" s="115">
        <v>61</v>
      </c>
      <c r="K46" s="102">
        <f t="shared" si="0"/>
        <v>18.4</v>
      </c>
      <c r="L46" s="116">
        <v>25</v>
      </c>
      <c r="M46" s="115">
        <v>16</v>
      </c>
      <c r="N46" s="115">
        <v>278</v>
      </c>
      <c r="O46" s="115">
        <v>49</v>
      </c>
      <c r="P46" s="102">
        <f t="shared" si="1"/>
        <v>17.6</v>
      </c>
      <c r="Q46" s="116">
        <v>5</v>
      </c>
      <c r="R46" s="115">
        <v>3</v>
      </c>
      <c r="S46" s="115">
        <v>35</v>
      </c>
      <c r="T46" s="115">
        <v>6</v>
      </c>
      <c r="U46" s="102">
        <f t="shared" si="2"/>
        <v>17.1</v>
      </c>
      <c r="V46" s="88">
        <v>21</v>
      </c>
      <c r="W46" s="115">
        <v>0</v>
      </c>
      <c r="X46" s="110">
        <f t="shared" si="3"/>
        <v>0</v>
      </c>
      <c r="Y46" s="115">
        <v>19</v>
      </c>
      <c r="Z46" s="115">
        <v>0</v>
      </c>
      <c r="AA46" s="111">
        <f t="shared" si="4"/>
        <v>0</v>
      </c>
    </row>
    <row r="47" spans="1:27" ht="17.25" customHeight="1">
      <c r="A47" s="112">
        <v>22</v>
      </c>
      <c r="B47" s="105">
        <v>424</v>
      </c>
      <c r="C47" s="116" t="s">
        <v>65</v>
      </c>
      <c r="D47" s="117" t="s">
        <v>146</v>
      </c>
      <c r="E47" s="88"/>
      <c r="F47" s="115"/>
      <c r="G47" s="183"/>
      <c r="H47" s="183"/>
      <c r="I47" s="183"/>
      <c r="J47" s="183"/>
      <c r="K47" s="102" t="str">
        <f t="shared" si="0"/>
        <v> </v>
      </c>
      <c r="L47" s="116">
        <v>23</v>
      </c>
      <c r="M47" s="115">
        <v>17</v>
      </c>
      <c r="N47" s="115">
        <v>284</v>
      </c>
      <c r="O47" s="115">
        <v>39</v>
      </c>
      <c r="P47" s="102">
        <f t="shared" si="1"/>
        <v>13.7</v>
      </c>
      <c r="Q47" s="184">
        <v>5</v>
      </c>
      <c r="R47" s="183">
        <v>2</v>
      </c>
      <c r="S47" s="183">
        <v>31</v>
      </c>
      <c r="T47" s="183">
        <v>4</v>
      </c>
      <c r="U47" s="102">
        <f t="shared" si="2"/>
        <v>12.9</v>
      </c>
      <c r="V47" s="88">
        <v>16</v>
      </c>
      <c r="W47" s="115">
        <v>0</v>
      </c>
      <c r="X47" s="110">
        <f t="shared" si="3"/>
        <v>0</v>
      </c>
      <c r="Y47" s="115">
        <v>16</v>
      </c>
      <c r="Z47" s="115">
        <v>0</v>
      </c>
      <c r="AA47" s="111">
        <f t="shared" si="4"/>
        <v>0</v>
      </c>
    </row>
    <row r="48" spans="1:27" ht="17.25" customHeight="1">
      <c r="A48" s="112">
        <v>22</v>
      </c>
      <c r="B48" s="105">
        <v>426</v>
      </c>
      <c r="C48" s="116" t="s">
        <v>65</v>
      </c>
      <c r="D48" s="117" t="s">
        <v>136</v>
      </c>
      <c r="E48" s="88"/>
      <c r="F48" s="115"/>
      <c r="G48" s="183"/>
      <c r="H48" s="183"/>
      <c r="I48" s="183"/>
      <c r="J48" s="183"/>
      <c r="K48" s="102" t="str">
        <f t="shared" si="0"/>
        <v> </v>
      </c>
      <c r="L48" s="116">
        <v>12</v>
      </c>
      <c r="M48" s="115">
        <v>8</v>
      </c>
      <c r="N48" s="115">
        <v>172</v>
      </c>
      <c r="O48" s="115">
        <v>21</v>
      </c>
      <c r="P48" s="102">
        <f t="shared" si="1"/>
        <v>12.2</v>
      </c>
      <c r="Q48" s="184">
        <v>5</v>
      </c>
      <c r="R48" s="183">
        <v>3</v>
      </c>
      <c r="S48" s="183">
        <v>27</v>
      </c>
      <c r="T48" s="183">
        <v>3</v>
      </c>
      <c r="U48" s="102">
        <f t="shared" si="2"/>
        <v>11.1</v>
      </c>
      <c r="V48" s="88">
        <v>10</v>
      </c>
      <c r="W48" s="115">
        <v>0</v>
      </c>
      <c r="X48" s="110">
        <f t="shared" si="3"/>
        <v>0</v>
      </c>
      <c r="Y48" s="115">
        <v>10</v>
      </c>
      <c r="Z48" s="115">
        <v>0</v>
      </c>
      <c r="AA48" s="111">
        <f t="shared" si="4"/>
        <v>0</v>
      </c>
    </row>
    <row r="49" spans="1:27" ht="27.75" customHeight="1">
      <c r="A49" s="112">
        <v>22</v>
      </c>
      <c r="B49" s="105">
        <v>429</v>
      </c>
      <c r="C49" s="116" t="s">
        <v>65</v>
      </c>
      <c r="D49" s="50" t="s">
        <v>135</v>
      </c>
      <c r="E49" s="88"/>
      <c r="F49" s="115"/>
      <c r="G49" s="183"/>
      <c r="H49" s="183"/>
      <c r="I49" s="183"/>
      <c r="J49" s="183"/>
      <c r="K49" s="102" t="str">
        <f t="shared" si="0"/>
        <v> </v>
      </c>
      <c r="L49" s="116">
        <v>9</v>
      </c>
      <c r="M49" s="115">
        <v>5</v>
      </c>
      <c r="N49" s="115">
        <v>101</v>
      </c>
      <c r="O49" s="115">
        <v>10</v>
      </c>
      <c r="P49" s="102">
        <f t="shared" si="1"/>
        <v>9.9</v>
      </c>
      <c r="Q49" s="184">
        <v>5</v>
      </c>
      <c r="R49" s="183">
        <v>0</v>
      </c>
      <c r="S49" s="183">
        <v>31</v>
      </c>
      <c r="T49" s="183">
        <v>0</v>
      </c>
      <c r="U49" s="102">
        <f t="shared" si="2"/>
        <v>0</v>
      </c>
      <c r="V49" s="88">
        <v>17</v>
      </c>
      <c r="W49" s="115">
        <v>0</v>
      </c>
      <c r="X49" s="110">
        <f t="shared" si="3"/>
        <v>0</v>
      </c>
      <c r="Y49" s="115">
        <v>17</v>
      </c>
      <c r="Z49" s="115">
        <v>0</v>
      </c>
      <c r="AA49" s="111">
        <f t="shared" si="4"/>
        <v>0</v>
      </c>
    </row>
    <row r="50" spans="1:27" ht="17.25" customHeight="1">
      <c r="A50" s="112">
        <v>22</v>
      </c>
      <c r="B50" s="105">
        <v>461</v>
      </c>
      <c r="C50" s="116" t="s">
        <v>65</v>
      </c>
      <c r="D50" s="117" t="s">
        <v>140</v>
      </c>
      <c r="E50" s="88"/>
      <c r="F50" s="115"/>
      <c r="G50" s="183"/>
      <c r="H50" s="183"/>
      <c r="I50" s="183"/>
      <c r="J50" s="183"/>
      <c r="K50" s="102" t="str">
        <f t="shared" si="0"/>
        <v> </v>
      </c>
      <c r="L50" s="116">
        <v>7</v>
      </c>
      <c r="M50" s="115">
        <v>5</v>
      </c>
      <c r="N50" s="115">
        <v>80</v>
      </c>
      <c r="O50" s="115">
        <v>12</v>
      </c>
      <c r="P50" s="102">
        <f t="shared" si="1"/>
        <v>15</v>
      </c>
      <c r="Q50" s="184">
        <v>5</v>
      </c>
      <c r="R50" s="183">
        <v>4</v>
      </c>
      <c r="S50" s="183">
        <v>31</v>
      </c>
      <c r="T50" s="183">
        <v>4</v>
      </c>
      <c r="U50" s="102">
        <f t="shared" si="2"/>
        <v>12.9</v>
      </c>
      <c r="V50" s="88">
        <v>20</v>
      </c>
      <c r="W50" s="115">
        <v>1</v>
      </c>
      <c r="X50" s="110">
        <f t="shared" si="3"/>
        <v>5</v>
      </c>
      <c r="Y50" s="115">
        <v>16</v>
      </c>
      <c r="Z50" s="115">
        <v>0</v>
      </c>
      <c r="AA50" s="111">
        <f t="shared" si="4"/>
        <v>0</v>
      </c>
    </row>
    <row r="51" spans="1:27" ht="17.25" customHeight="1" thickBot="1">
      <c r="A51" s="112">
        <v>22</v>
      </c>
      <c r="B51" s="105">
        <v>503</v>
      </c>
      <c r="C51" s="116" t="s">
        <v>65</v>
      </c>
      <c r="D51" s="117" t="s">
        <v>141</v>
      </c>
      <c r="E51" s="88"/>
      <c r="F51" s="115"/>
      <c r="G51" s="183"/>
      <c r="H51" s="183"/>
      <c r="I51" s="183"/>
      <c r="J51" s="183"/>
      <c r="K51" s="102" t="str">
        <f t="shared" si="0"/>
        <v> </v>
      </c>
      <c r="L51" s="116">
        <v>13</v>
      </c>
      <c r="M51" s="115">
        <v>11</v>
      </c>
      <c r="N51" s="115">
        <v>150</v>
      </c>
      <c r="O51" s="115">
        <v>27</v>
      </c>
      <c r="P51" s="102">
        <f t="shared" si="1"/>
        <v>18</v>
      </c>
      <c r="Q51" s="184">
        <v>5</v>
      </c>
      <c r="R51" s="183">
        <v>3</v>
      </c>
      <c r="S51" s="183">
        <v>26</v>
      </c>
      <c r="T51" s="183">
        <v>4</v>
      </c>
      <c r="U51" s="102">
        <f t="shared" si="2"/>
        <v>15.4</v>
      </c>
      <c r="V51" s="88">
        <v>10</v>
      </c>
      <c r="W51" s="115">
        <v>0</v>
      </c>
      <c r="X51" s="110">
        <f t="shared" si="3"/>
        <v>0</v>
      </c>
      <c r="Y51" s="115">
        <v>8</v>
      </c>
      <c r="Z51" s="115">
        <v>0</v>
      </c>
      <c r="AA51" s="111">
        <f t="shared" si="4"/>
        <v>0</v>
      </c>
    </row>
    <row r="52" spans="1:27" ht="17.25" customHeight="1" thickBot="1">
      <c r="A52" s="119"/>
      <c r="B52" s="120">
        <v>900</v>
      </c>
      <c r="C52" s="121"/>
      <c r="D52" s="122" t="s">
        <v>33</v>
      </c>
      <c r="E52" s="41"/>
      <c r="F52" s="46"/>
      <c r="G52" s="46"/>
      <c r="H52" s="181"/>
      <c r="I52" s="46"/>
      <c r="J52" s="46"/>
      <c r="K52" s="123"/>
      <c r="L52" s="124">
        <f>SUM(L10:L51)</f>
        <v>898</v>
      </c>
      <c r="M52" s="124">
        <f>SUM(M10:M51)</f>
        <v>714</v>
      </c>
      <c r="N52" s="124">
        <f>SUM(N10:N51)</f>
        <v>13390</v>
      </c>
      <c r="O52" s="124">
        <f>SUM(O10:O51)</f>
        <v>2813</v>
      </c>
      <c r="P52" s="125">
        <f>IF(L52=" "," ",ROUND(O52/N52*100,1))</f>
        <v>21</v>
      </c>
      <c r="Q52" s="124">
        <f>SUM(Q10:Q51)</f>
        <v>225</v>
      </c>
      <c r="R52" s="124">
        <f>SUM(R10:R51)</f>
        <v>114</v>
      </c>
      <c r="S52" s="124">
        <f>SUM(S10:S51)</f>
        <v>1637</v>
      </c>
      <c r="T52" s="124">
        <f>SUM(T10:T51)</f>
        <v>164</v>
      </c>
      <c r="U52" s="125">
        <f aca="true" t="shared" si="5" ref="U52:U59">IF(Q52=""," ",ROUND(T52/S52*100,1))</f>
        <v>10</v>
      </c>
      <c r="V52" s="41"/>
      <c r="W52" s="46"/>
      <c r="X52" s="126"/>
      <c r="Y52" s="46"/>
      <c r="Z52" s="46"/>
      <c r="AA52" s="127"/>
    </row>
    <row r="53" spans="1:27" ht="17.25" customHeight="1">
      <c r="A53" s="100">
        <v>22</v>
      </c>
      <c r="B53" s="105">
        <v>203</v>
      </c>
      <c r="C53" s="88" t="s">
        <v>65</v>
      </c>
      <c r="D53" s="106" t="s">
        <v>94</v>
      </c>
      <c r="E53" s="128"/>
      <c r="F53" s="129"/>
      <c r="G53" s="129"/>
      <c r="H53" s="129"/>
      <c r="I53" s="129"/>
      <c r="J53" s="129"/>
      <c r="K53" s="130"/>
      <c r="L53" s="131">
        <v>1</v>
      </c>
      <c r="M53" s="115">
        <v>1</v>
      </c>
      <c r="N53" s="132">
        <v>75</v>
      </c>
      <c r="O53" s="115">
        <v>14</v>
      </c>
      <c r="P53" s="133">
        <f aca="true" t="shared" si="6" ref="P53:P59">IF(L53=""," ",ROUND(O53/N53*100,1))</f>
        <v>18.7</v>
      </c>
      <c r="Q53" s="131"/>
      <c r="R53" s="115"/>
      <c r="S53" s="132"/>
      <c r="T53" s="115"/>
      <c r="U53" s="133" t="str">
        <f t="shared" si="5"/>
        <v> </v>
      </c>
      <c r="V53" s="128"/>
      <c r="W53" s="129"/>
      <c r="X53" s="134"/>
      <c r="Y53" s="129"/>
      <c r="Z53" s="129"/>
      <c r="AA53" s="135"/>
    </row>
    <row r="54" spans="1:27" ht="17.25" customHeight="1">
      <c r="A54" s="112">
        <v>22</v>
      </c>
      <c r="B54" s="105">
        <v>215</v>
      </c>
      <c r="C54" s="116" t="s">
        <v>65</v>
      </c>
      <c r="D54" s="117" t="s">
        <v>90</v>
      </c>
      <c r="E54" s="136"/>
      <c r="F54" s="137"/>
      <c r="G54" s="137"/>
      <c r="H54" s="137"/>
      <c r="I54" s="137"/>
      <c r="J54" s="137"/>
      <c r="K54" s="138"/>
      <c r="L54" s="131">
        <v>1</v>
      </c>
      <c r="M54" s="115">
        <v>1</v>
      </c>
      <c r="N54" s="132">
        <v>48</v>
      </c>
      <c r="O54" s="115">
        <v>15</v>
      </c>
      <c r="P54" s="102">
        <f t="shared" si="6"/>
        <v>31.3</v>
      </c>
      <c r="Q54" s="131"/>
      <c r="R54" s="115"/>
      <c r="S54" s="132"/>
      <c r="T54" s="115"/>
      <c r="U54" s="102" t="str">
        <f t="shared" si="5"/>
        <v> </v>
      </c>
      <c r="V54" s="136"/>
      <c r="W54" s="137"/>
      <c r="X54" s="139"/>
      <c r="Y54" s="137"/>
      <c r="Z54" s="137"/>
      <c r="AA54" s="140"/>
    </row>
    <row r="55" spans="1:27" ht="17.25" customHeight="1">
      <c r="A55" s="112">
        <v>22</v>
      </c>
      <c r="B55" s="105">
        <v>216</v>
      </c>
      <c r="C55" s="116" t="s">
        <v>65</v>
      </c>
      <c r="D55" s="117" t="s">
        <v>102</v>
      </c>
      <c r="E55" s="136"/>
      <c r="F55" s="137"/>
      <c r="G55" s="137"/>
      <c r="H55" s="137"/>
      <c r="I55" s="137"/>
      <c r="J55" s="137"/>
      <c r="K55" s="138"/>
      <c r="L55" s="131">
        <v>2</v>
      </c>
      <c r="M55" s="115">
        <v>1</v>
      </c>
      <c r="N55" s="132">
        <v>36</v>
      </c>
      <c r="O55" s="115">
        <v>13</v>
      </c>
      <c r="P55" s="102">
        <f t="shared" si="6"/>
        <v>36.1</v>
      </c>
      <c r="Q55" s="131"/>
      <c r="R55" s="115"/>
      <c r="S55" s="132"/>
      <c r="T55" s="115"/>
      <c r="U55" s="102" t="str">
        <f t="shared" si="5"/>
        <v> </v>
      </c>
      <c r="V55" s="136"/>
      <c r="W55" s="137"/>
      <c r="X55" s="139"/>
      <c r="Y55" s="137"/>
      <c r="Z55" s="137"/>
      <c r="AA55" s="140"/>
    </row>
    <row r="56" spans="1:27" ht="17.25" customHeight="1">
      <c r="A56" s="112">
        <v>22</v>
      </c>
      <c r="B56" s="105">
        <v>226</v>
      </c>
      <c r="C56" s="116" t="s">
        <v>65</v>
      </c>
      <c r="D56" s="50" t="s">
        <v>115</v>
      </c>
      <c r="E56" s="136"/>
      <c r="F56" s="137"/>
      <c r="G56" s="137"/>
      <c r="H56" s="137"/>
      <c r="I56" s="137"/>
      <c r="J56" s="137"/>
      <c r="K56" s="138"/>
      <c r="L56" s="131"/>
      <c r="M56" s="115"/>
      <c r="N56" s="132"/>
      <c r="O56" s="115"/>
      <c r="P56" s="102" t="str">
        <f t="shared" si="6"/>
        <v> </v>
      </c>
      <c r="Q56" s="131">
        <v>1</v>
      </c>
      <c r="R56" s="115">
        <v>0</v>
      </c>
      <c r="S56" s="132">
        <v>5</v>
      </c>
      <c r="T56" s="115">
        <v>0</v>
      </c>
      <c r="U56" s="102">
        <f t="shared" si="5"/>
        <v>0</v>
      </c>
      <c r="V56" s="136"/>
      <c r="W56" s="137"/>
      <c r="X56" s="139"/>
      <c r="Y56" s="137"/>
      <c r="Z56" s="137"/>
      <c r="AA56" s="140"/>
    </row>
    <row r="57" spans="1:27" ht="17.25" customHeight="1">
      <c r="A57" s="112">
        <v>22</v>
      </c>
      <c r="B57" s="105">
        <v>302</v>
      </c>
      <c r="C57" s="116" t="s">
        <v>65</v>
      </c>
      <c r="D57" s="117" t="s">
        <v>148</v>
      </c>
      <c r="E57" s="141"/>
      <c r="F57" s="142"/>
      <c r="G57" s="142"/>
      <c r="H57" s="142"/>
      <c r="I57" s="142"/>
      <c r="J57" s="142"/>
      <c r="K57" s="143"/>
      <c r="L57" s="131">
        <v>1</v>
      </c>
      <c r="M57" s="115">
        <v>1</v>
      </c>
      <c r="N57" s="132">
        <v>8</v>
      </c>
      <c r="O57" s="115">
        <v>1</v>
      </c>
      <c r="P57" s="144">
        <f t="shared" si="6"/>
        <v>12.5</v>
      </c>
      <c r="Q57" s="131"/>
      <c r="R57" s="115"/>
      <c r="S57" s="132"/>
      <c r="T57" s="115"/>
      <c r="U57" s="144" t="str">
        <f t="shared" si="5"/>
        <v> </v>
      </c>
      <c r="V57" s="141"/>
      <c r="W57" s="142"/>
      <c r="X57" s="145"/>
      <c r="Y57" s="142"/>
      <c r="Z57" s="142"/>
      <c r="AA57" s="146"/>
    </row>
    <row r="58" spans="1:27" ht="17.25" customHeight="1">
      <c r="A58" s="112">
        <v>22</v>
      </c>
      <c r="B58" s="105">
        <v>381</v>
      </c>
      <c r="C58" s="116" t="s">
        <v>65</v>
      </c>
      <c r="D58" s="50" t="s">
        <v>123</v>
      </c>
      <c r="E58" s="136"/>
      <c r="F58" s="137"/>
      <c r="G58" s="137"/>
      <c r="H58" s="137"/>
      <c r="I58" s="137"/>
      <c r="J58" s="137"/>
      <c r="K58" s="138"/>
      <c r="L58" s="131">
        <v>1</v>
      </c>
      <c r="M58" s="115">
        <v>1</v>
      </c>
      <c r="N58" s="132">
        <v>24</v>
      </c>
      <c r="O58" s="115">
        <v>10</v>
      </c>
      <c r="P58" s="102">
        <f t="shared" si="6"/>
        <v>41.7</v>
      </c>
      <c r="Q58" s="131"/>
      <c r="R58" s="115"/>
      <c r="S58" s="132"/>
      <c r="T58" s="115"/>
      <c r="U58" s="102" t="str">
        <f t="shared" si="5"/>
        <v> </v>
      </c>
      <c r="V58" s="136"/>
      <c r="W58" s="137"/>
      <c r="X58" s="139"/>
      <c r="Y58" s="137"/>
      <c r="Z58" s="137"/>
      <c r="AA58" s="140"/>
    </row>
    <row r="59" spans="1:27" ht="12.75" thickBot="1">
      <c r="A59" s="112">
        <v>22</v>
      </c>
      <c r="B59" s="105">
        <v>402</v>
      </c>
      <c r="C59" s="116" t="s">
        <v>65</v>
      </c>
      <c r="D59" s="50" t="s">
        <v>133</v>
      </c>
      <c r="E59" s="136"/>
      <c r="F59" s="137"/>
      <c r="G59" s="137"/>
      <c r="H59" s="137"/>
      <c r="I59" s="137"/>
      <c r="J59" s="137"/>
      <c r="K59" s="138"/>
      <c r="L59" s="131">
        <v>1</v>
      </c>
      <c r="M59" s="115">
        <v>1</v>
      </c>
      <c r="N59" s="132">
        <v>19</v>
      </c>
      <c r="O59" s="115">
        <v>6</v>
      </c>
      <c r="P59" s="102">
        <f t="shared" si="6"/>
        <v>31.6</v>
      </c>
      <c r="Q59" s="131"/>
      <c r="R59" s="115"/>
      <c r="S59" s="132"/>
      <c r="T59" s="115"/>
      <c r="U59" s="102" t="str">
        <f t="shared" si="5"/>
        <v> </v>
      </c>
      <c r="V59" s="136"/>
      <c r="W59" s="137"/>
      <c r="X59" s="139"/>
      <c r="Y59" s="137"/>
      <c r="Z59" s="137"/>
      <c r="AA59" s="140"/>
    </row>
    <row r="60" spans="1:27" ht="14.25" customHeight="1" thickBot="1">
      <c r="A60" s="119"/>
      <c r="B60" s="120">
        <v>999</v>
      </c>
      <c r="C60" s="121"/>
      <c r="D60" s="122" t="s">
        <v>32</v>
      </c>
      <c r="E60" s="41"/>
      <c r="F60" s="46"/>
      <c r="G60" s="46"/>
      <c r="H60" s="46"/>
      <c r="I60" s="46"/>
      <c r="J60" s="46"/>
      <c r="K60" s="123"/>
      <c r="L60" s="124">
        <f>SUM(L53:L59)</f>
        <v>7</v>
      </c>
      <c r="M60" s="124">
        <f>SUM(M53:M59)</f>
        <v>6</v>
      </c>
      <c r="N60" s="124">
        <f>SUM(N53:N59)</f>
        <v>210</v>
      </c>
      <c r="O60" s="124">
        <f>SUM(O53:O59)</f>
        <v>59</v>
      </c>
      <c r="P60" s="125">
        <f>IF(L60=0,"",ROUND(O60/N60*100,1))</f>
        <v>28.1</v>
      </c>
      <c r="Q60" s="124">
        <f>SUM(Q53:Q59)</f>
        <v>1</v>
      </c>
      <c r="R60" s="124">
        <f>SUM(R53:R59)</f>
        <v>0</v>
      </c>
      <c r="S60" s="124">
        <f>SUM(S53:S59)</f>
        <v>5</v>
      </c>
      <c r="T60" s="124">
        <f>SUM(T53:T59)</f>
        <v>0</v>
      </c>
      <c r="U60" s="125">
        <f>IF(Q60=0," ",ROUND(T60/S60*100,1))</f>
        <v>0</v>
      </c>
      <c r="V60" s="41"/>
      <c r="W60" s="46"/>
      <c r="X60" s="126"/>
      <c r="Y60" s="46"/>
      <c r="Z60" s="46"/>
      <c r="AA60" s="127"/>
    </row>
    <row r="61" spans="1:27" ht="12.75" thickBot="1">
      <c r="A61" s="119"/>
      <c r="B61" s="147">
        <v>1000</v>
      </c>
      <c r="C61" s="271" t="s">
        <v>21</v>
      </c>
      <c r="D61" s="222"/>
      <c r="E61" s="41"/>
      <c r="F61" s="46"/>
      <c r="G61" s="148">
        <f>SUM(G10:G51)</f>
        <v>1154</v>
      </c>
      <c r="H61" s="182">
        <f>SUM(H10:H51)</f>
        <v>948</v>
      </c>
      <c r="I61" s="148">
        <f>SUM(I10:I51)</f>
        <v>18026</v>
      </c>
      <c r="J61" s="148">
        <f>SUM(J10:J51)</f>
        <v>4416</v>
      </c>
      <c r="K61" s="125">
        <f>IF(G61=" "," ",ROUND(J61/I61*100,1))</f>
        <v>24.5</v>
      </c>
      <c r="L61" s="149">
        <f>L52+L60</f>
        <v>905</v>
      </c>
      <c r="M61" s="149">
        <f>M52+M60</f>
        <v>720</v>
      </c>
      <c r="N61" s="149">
        <f>N52+N60</f>
        <v>13600</v>
      </c>
      <c r="O61" s="149">
        <f>O52+O60</f>
        <v>2872</v>
      </c>
      <c r="P61" s="125">
        <f>IF(L61=""," ",ROUND(O61/N61*100,1))</f>
        <v>21.1</v>
      </c>
      <c r="Q61" s="149">
        <f>Q52+Q60</f>
        <v>226</v>
      </c>
      <c r="R61" s="149">
        <f>R52+R60</f>
        <v>114</v>
      </c>
      <c r="S61" s="149">
        <f>S52+S60</f>
        <v>1642</v>
      </c>
      <c r="T61" s="149">
        <f>T52+T60</f>
        <v>164</v>
      </c>
      <c r="U61" s="125">
        <f>IF(Q61=""," ",ROUND(T61/S61*100,1))</f>
        <v>10</v>
      </c>
      <c r="V61" s="44">
        <f>SUM(V10:V51)</f>
        <v>2970</v>
      </c>
      <c r="W61" s="149">
        <f>SUM(W10:W51)</f>
        <v>216</v>
      </c>
      <c r="X61" s="150">
        <f>IF(V61=0," ",ROUND(W61/V61*100,1))</f>
        <v>7.3</v>
      </c>
      <c r="Y61" s="148">
        <f>SUM(Y10:Y51)</f>
        <v>2279</v>
      </c>
      <c r="Z61" s="148">
        <f>SUM(Z10:Z51)</f>
        <v>80</v>
      </c>
      <c r="AA61" s="151">
        <f>IF(Y61=0," ",ROUND(Z61/Y61*100,1))</f>
        <v>3.5</v>
      </c>
    </row>
    <row r="62" spans="1:27" ht="12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</row>
    <row r="63" spans="1:27" ht="12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</row>
    <row r="64" spans="1:27" ht="12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</row>
    <row r="65" spans="1:27" ht="12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</row>
  </sheetData>
  <sheetProtection/>
  <mergeCells count="25">
    <mergeCell ref="L7:P7"/>
    <mergeCell ref="P8:P9"/>
    <mergeCell ref="E8:E9"/>
    <mergeCell ref="G8:G9"/>
    <mergeCell ref="F8:F9"/>
    <mergeCell ref="N8:N9"/>
    <mergeCell ref="L8:L9"/>
    <mergeCell ref="C4:E4"/>
    <mergeCell ref="G4:I4"/>
    <mergeCell ref="C61:D61"/>
    <mergeCell ref="E7:K7"/>
    <mergeCell ref="I8:I9"/>
    <mergeCell ref="K8:K9"/>
    <mergeCell ref="A7:A9"/>
    <mergeCell ref="C7:C9"/>
    <mergeCell ref="D7:D9"/>
    <mergeCell ref="B7:B9"/>
    <mergeCell ref="Q7:U7"/>
    <mergeCell ref="V7:AA7"/>
    <mergeCell ref="Y8:AA8"/>
    <mergeCell ref="U8:U9"/>
    <mergeCell ref="X8:X9"/>
    <mergeCell ref="V8:V9"/>
    <mergeCell ref="Q8:Q9"/>
    <mergeCell ref="S8:S9"/>
  </mergeCells>
  <conditionalFormatting sqref="M53:M59 T53:T59 R53:R59 O53:O59 T11:T51 O12:O51 Z12:Z51 W12:W51 J11:J29 H11:H51 M12:M51 J31:J51 R11:R51">
    <cfRule type="cellIs" priority="1" dxfId="0" operator="lessThanOrEqual" stopIfTrue="1">
      <formula>G11</formula>
    </cfRule>
    <cfRule type="cellIs" priority="2" dxfId="1" operator="greaterThan" stopIfTrue="1">
      <formula>G11</formula>
    </cfRule>
  </conditionalFormatting>
  <conditionalFormatting sqref="Y12:Y51">
    <cfRule type="cellIs" priority="3" dxfId="0" operator="lessThanOrEqual" stopIfTrue="1">
      <formula>V12</formula>
    </cfRule>
    <cfRule type="cellIs" priority="4" dxfId="1" operator="greaterThan" stopIfTrue="1">
      <formula>V12</formula>
    </cfRule>
  </conditionalFormatting>
  <printOptions/>
  <pageMargins left="0.5905511811023623" right="0.5905511811023623" top="0.5905511811023623" bottom="0.5905511811023623" header="0.1968503937007874" footer="0.196850393700787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総理府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官房総務課</dc:creator>
  <cp:keywords/>
  <dc:description/>
  <cp:lastModifiedBy>企画調整課情報システム室</cp:lastModifiedBy>
  <cp:lastPrinted>2007-09-21T00:29:03Z</cp:lastPrinted>
  <dcterms:created xsi:type="dcterms:W3CDTF">2002-01-07T10:53:07Z</dcterms:created>
  <dcterms:modified xsi:type="dcterms:W3CDTF">2007-09-21T00:46:01Z</dcterms:modified>
  <cp:category/>
  <cp:version/>
  <cp:contentType/>
  <cp:contentStatus/>
</cp:coreProperties>
</file>