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  <sheet name="4-3" sheetId="3" r:id="rId3"/>
  </sheets>
  <definedNames>
    <definedName name="_xlnm.Print_Titles" localSheetId="0">'4-1'!$4:$6</definedName>
    <definedName name="_xlnm.Print_Titles" localSheetId="1">'4-2'!$4:$6</definedName>
    <definedName name="_xlnm.Print_Titles" localSheetId="2">'4-3'!$5:$9</definedName>
  </definedNames>
  <calcPr fullCalcOnLoad="1"/>
</workbook>
</file>

<file path=xl/sharedStrings.xml><?xml version="1.0" encoding="utf-8"?>
<sst xmlns="http://schemas.openxmlformats.org/spreadsheetml/2006/main" count="600" uniqueCount="226">
  <si>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</si>
  <si>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</si>
  <si>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</si>
  <si>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</si>
  <si>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</si>
  <si>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</si>
  <si>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</si>
  <si>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</si>
  <si>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</si>
  <si>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</si>
  <si>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</si>
  <si>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</si>
  <si>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</si>
  <si>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</si>
  <si>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</si>
  <si>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</si>
  <si>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公布日</t>
  </si>
  <si>
    <t>施行日</t>
  </si>
  <si>
    <t>条例名称</t>
  </si>
  <si>
    <t>計画期間</t>
  </si>
  <si>
    <t>男女共同参画に関する宣言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</si>
  <si>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</si>
  <si>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</si>
  <si>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</si>
  <si>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</si>
  <si>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</si>
  <si>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</si>
  <si>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</si>
  <si>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</si>
  <si>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</si>
  <si>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</si>
  <si>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</si>
  <si>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</si>
  <si>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</si>
  <si>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</si>
  <si>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</si>
  <si>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</si>
  <si>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計画名</t>
  </si>
  <si>
    <t>うち女性委員を含む数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</si>
  <si>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</si>
  <si>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</si>
  <si>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</si>
  <si>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</si>
  <si>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</si>
  <si>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</si>
  <si>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</si>
  <si>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</si>
  <si>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</si>
  <si>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</si>
  <si>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</si>
  <si>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市（区）長</t>
  </si>
  <si>
    <t>調査時点ｺｰﾄﾞ</t>
  </si>
  <si>
    <t>男女共同参画に関する計画
（平成19年4月1日現在で有効なもの）</t>
  </si>
  <si>
    <t>男女共同参画・女性のための総合的な施設名称
(平成19年4月1日現在で開設済の施設)</t>
  </si>
  <si>
    <t>宣　 言
年月日</t>
  </si>
  <si>
    <t>調査票４－３</t>
  </si>
  <si>
    <t>　</t>
  </si>
  <si>
    <t>副市（区）長数</t>
  </si>
  <si>
    <t>うち
女性副市（区）長数</t>
  </si>
  <si>
    <t>自治会長数</t>
  </si>
  <si>
    <t>うち
女性自治会長数</t>
  </si>
  <si>
    <t>市（区）町村別集計項目（総合的な施設、苦情処理体制、宣言、首長等の状況）　</t>
  </si>
  <si>
    <t>首長等の状況</t>
  </si>
  <si>
    <t>町村長</t>
  </si>
  <si>
    <t>副町村数</t>
  </si>
  <si>
    <t>うち
女性副町村長数</t>
  </si>
  <si>
    <t>福島県</t>
  </si>
  <si>
    <t>福島市</t>
  </si>
  <si>
    <t>福島市男女共同参画推進条例</t>
  </si>
  <si>
    <t>福島県</t>
  </si>
  <si>
    <t>会津若松市</t>
  </si>
  <si>
    <t>企画調整課</t>
  </si>
  <si>
    <t>会津若松市男女共同参画推進条例</t>
  </si>
  <si>
    <t>第３次会津若松市男女共同参画推進プラン「チャレンジ２００８」</t>
  </si>
  <si>
    <t>福島県</t>
  </si>
  <si>
    <t>郡山市</t>
  </si>
  <si>
    <t>郡山市男女共同参画推進条例</t>
  </si>
  <si>
    <t>こおりやま男女共同参画プラン</t>
  </si>
  <si>
    <t>いわき市</t>
  </si>
  <si>
    <t>いわき市男女共同参画プラン</t>
  </si>
  <si>
    <t>白河市</t>
  </si>
  <si>
    <t>生涯学習課</t>
  </si>
  <si>
    <t>須賀川市</t>
  </si>
  <si>
    <t>須賀川市男女共同参画推進条例</t>
  </si>
  <si>
    <t>すかがわ男女共同参画プラン２１</t>
  </si>
  <si>
    <t>喜多方市</t>
  </si>
  <si>
    <t>喜多方市男女共同参画推進条例</t>
  </si>
  <si>
    <t>相馬市</t>
  </si>
  <si>
    <t>生涯学習課</t>
  </si>
  <si>
    <t>田村市</t>
  </si>
  <si>
    <t>企画情報課</t>
  </si>
  <si>
    <t>大玉村男女共同参画推進条例</t>
  </si>
  <si>
    <t>企画政策課</t>
  </si>
  <si>
    <t>総務課</t>
  </si>
  <si>
    <t>鏡石町</t>
  </si>
  <si>
    <t>天栄村</t>
  </si>
  <si>
    <t>下郷町</t>
  </si>
  <si>
    <t>生涯学習班</t>
  </si>
  <si>
    <t>住民課</t>
  </si>
  <si>
    <t>只見町</t>
  </si>
  <si>
    <t>生涯学習課</t>
  </si>
  <si>
    <t>北塩原村</t>
  </si>
  <si>
    <t>住民ふれあい課</t>
  </si>
  <si>
    <t>西会津町</t>
  </si>
  <si>
    <t>健康福祉課</t>
  </si>
  <si>
    <t>磐梯町</t>
  </si>
  <si>
    <t>町民ふれあい課</t>
  </si>
  <si>
    <t>猪苗代町</t>
  </si>
  <si>
    <t>会津坂下町</t>
  </si>
  <si>
    <t>湯川村</t>
  </si>
  <si>
    <t>住民税務課</t>
  </si>
  <si>
    <t>柳津町</t>
  </si>
  <si>
    <t>教育課</t>
  </si>
  <si>
    <t>三島町</t>
  </si>
  <si>
    <t>金山町</t>
  </si>
  <si>
    <t>金山町男女共同参画社会基本計画</t>
  </si>
  <si>
    <t>昭和村</t>
  </si>
  <si>
    <t>会津美里町</t>
  </si>
  <si>
    <t>総合政策課</t>
  </si>
  <si>
    <t>会津美里町男女共同参画推進まちづくり条例</t>
  </si>
  <si>
    <t>西郷村</t>
  </si>
  <si>
    <t>泉崎村</t>
  </si>
  <si>
    <t>住民生活課</t>
  </si>
  <si>
    <t>中島村</t>
  </si>
  <si>
    <t>教育課</t>
  </si>
  <si>
    <t>保健福祉課</t>
  </si>
  <si>
    <t>鮫川村</t>
  </si>
  <si>
    <t>石川町</t>
  </si>
  <si>
    <t>石川町男女共同参画推進条例</t>
  </si>
  <si>
    <t>いしかわ男女共同参画プラン</t>
  </si>
  <si>
    <t>平田村</t>
  </si>
  <si>
    <t>浅川町</t>
  </si>
  <si>
    <t>三春町</t>
  </si>
  <si>
    <t>小野町</t>
  </si>
  <si>
    <t>広野町男女共同参画プラン</t>
  </si>
  <si>
    <t>楢葉町</t>
  </si>
  <si>
    <t>楢葉町男女共同参画の推進による心豊かな町づくり条例</t>
  </si>
  <si>
    <t>富岡町</t>
  </si>
  <si>
    <t>富岡町男女共同参画推進条例</t>
  </si>
  <si>
    <t>川内村</t>
  </si>
  <si>
    <t>大熊町</t>
  </si>
  <si>
    <t>双葉町</t>
  </si>
  <si>
    <t>浪江町</t>
  </si>
  <si>
    <t>葛尾村</t>
  </si>
  <si>
    <t>住民生活課</t>
  </si>
  <si>
    <t>新地町</t>
  </si>
  <si>
    <t>飯舘村</t>
  </si>
  <si>
    <t>二本松市</t>
  </si>
  <si>
    <t>伊達市</t>
  </si>
  <si>
    <t>桑折町</t>
  </si>
  <si>
    <t>国見町</t>
  </si>
  <si>
    <t>川俣町</t>
  </si>
  <si>
    <t>飯野町</t>
  </si>
  <si>
    <t>大玉村</t>
  </si>
  <si>
    <t>男女共同参画都市宣言</t>
  </si>
  <si>
    <t>郡山市男女共同参画センター</t>
  </si>
  <si>
    <t>郡山市男女共同参画都市宣言</t>
  </si>
  <si>
    <t>いわき市男女共同参画センター</t>
  </si>
  <si>
    <t>矢祭町</t>
  </si>
  <si>
    <t>福島市男女共同参画センター「ウィズ・もとまち」</t>
  </si>
  <si>
    <t>本宮市</t>
  </si>
  <si>
    <t>男女共同参画センター</t>
  </si>
  <si>
    <t>男女共同参画ふくしまプラン</t>
  </si>
  <si>
    <t>改革推進課</t>
  </si>
  <si>
    <t>二本松市男女共同参画推進条例</t>
  </si>
  <si>
    <t>二本松市男女共同参画基本計画</t>
  </si>
  <si>
    <t>市民協働推進室</t>
  </si>
  <si>
    <t>本宮市男女共同参画推進条例</t>
  </si>
  <si>
    <t>こおり男女共同参画プラン21</t>
  </si>
  <si>
    <t>企画財政課</t>
  </si>
  <si>
    <t>川俣町男女共同参画推進条例</t>
  </si>
  <si>
    <t>川俣町男女共生ゆう・ゆうプラン</t>
  </si>
  <si>
    <t>玉川村</t>
  </si>
  <si>
    <t>古殿町</t>
  </si>
  <si>
    <t>矢吹町</t>
  </si>
  <si>
    <t>棚倉町</t>
  </si>
  <si>
    <t>塙町</t>
  </si>
  <si>
    <t>鮫川村</t>
  </si>
  <si>
    <t>住民福祉課</t>
  </si>
  <si>
    <t>会津美里町男女共同参画推進まちづくり行動計画</t>
  </si>
  <si>
    <t>檜枝岐村</t>
  </si>
  <si>
    <t>総合企画課</t>
  </si>
  <si>
    <t>南会津町</t>
  </si>
  <si>
    <t>相馬市男女共同参画プラン　　　　　　　　　　　　　　「そうま男女共生プラン２１」</t>
  </si>
  <si>
    <t>南相馬市</t>
  </si>
  <si>
    <t>男女共同子ども課</t>
  </si>
  <si>
    <t>広野町</t>
  </si>
  <si>
    <t>新地町男女共同参画プラン　　　　　　　　　　　　　　～ともにみとめあい　あしたをひらく～</t>
  </si>
  <si>
    <t>市民協働部男女共同参画センター</t>
  </si>
  <si>
    <t>男女共同参画課</t>
  </si>
  <si>
    <t>生活課</t>
  </si>
  <si>
    <t>税務町民課</t>
  </si>
  <si>
    <t>総務課</t>
  </si>
  <si>
    <t>教育委員会教育係</t>
  </si>
  <si>
    <t>住民保健課</t>
  </si>
  <si>
    <t>生活福祉課</t>
  </si>
  <si>
    <t>町民生活課</t>
  </si>
  <si>
    <t>H18.4～H23.3</t>
  </si>
  <si>
    <t>H16.4～H20.3</t>
  </si>
  <si>
    <t>H13.4～H22.3</t>
  </si>
  <si>
    <t>H13.4～H22.12</t>
  </si>
  <si>
    <t>H16.4～H26.3</t>
  </si>
  <si>
    <t>H15.4～H20.3</t>
  </si>
  <si>
    <t>H19.4～H24.3</t>
  </si>
  <si>
    <t>H15.4～H25.3</t>
  </si>
  <si>
    <t>H13.4～H23.3</t>
  </si>
  <si>
    <t>H15.6～</t>
  </si>
  <si>
    <t>H19.4～H24.3</t>
  </si>
  <si>
    <t>公民館</t>
  </si>
  <si>
    <t>H16.4～H26.3</t>
  </si>
  <si>
    <t>H16.4～H26.3</t>
  </si>
  <si>
    <t>いいたてエンジェルプラン</t>
  </si>
  <si>
    <t>H15～H19</t>
  </si>
  <si>
    <t>H22</t>
  </si>
  <si>
    <t>H28</t>
  </si>
  <si>
    <t>H21</t>
  </si>
  <si>
    <t>H22</t>
  </si>
  <si>
    <t>H25</t>
  </si>
  <si>
    <t>H28</t>
  </si>
  <si>
    <t>H19</t>
  </si>
  <si>
    <t>H23</t>
  </si>
  <si>
    <t>H22</t>
  </si>
  <si>
    <t>H23</t>
  </si>
  <si>
    <t>H21</t>
  </si>
  <si>
    <t>H22</t>
  </si>
  <si>
    <t>H19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</si>
</sst>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6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3" borderId="14" xfId="0" applyFill="1" applyBorder="1" applyAlignment="1">
      <alignment/>
    </xf>
    <xf numFmtId="0" fontId="0" fillId="0" borderId="0" xfId="0" applyFill="1" applyBorder="1" applyAlignment="1">
      <alignment/>
    </xf>
    <xf numFmtId="58" fontId="8" fillId="0" borderId="15" xfId="0" applyNumberFormat="1" applyFont="1" applyBorder="1" applyAlignment="1">
      <alignment vertical="center"/>
    </xf>
    <xf numFmtId="58" fontId="8" fillId="0" borderId="16" xfId="0" applyNumberFormat="1" applyFont="1" applyBorder="1" applyAlignment="1">
      <alignment vertical="center"/>
    </xf>
    <xf numFmtId="58" fontId="8" fillId="0" borderId="17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1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20" xfId="0" applyFont="1" applyFill="1" applyBorder="1" applyAlignment="1">
      <alignment wrapText="1"/>
    </xf>
    <xf numFmtId="0" fontId="4" fillId="2" borderId="21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57" fontId="4" fillId="2" borderId="1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6" xfId="0" applyFont="1" applyFill="1" applyBorder="1" applyAlignment="1">
      <alignment shrinkToFit="1"/>
    </xf>
    <xf numFmtId="0" fontId="4" fillId="2" borderId="22" xfId="0" applyFont="1" applyFill="1" applyBorder="1" applyAlignment="1">
      <alignment wrapText="1"/>
    </xf>
    <xf numFmtId="0" fontId="4" fillId="0" borderId="2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2" borderId="1" xfId="0" applyNumberFormat="1" applyFont="1" applyFill="1" applyBorder="1" applyAlignment="1">
      <alignment shrinkToFit="1"/>
    </xf>
    <xf numFmtId="0" fontId="4" fillId="2" borderId="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1" xfId="0" applyFont="1" applyFill="1" applyBorder="1" applyAlignment="1">
      <alignment shrinkToFit="1"/>
    </xf>
    <xf numFmtId="0" fontId="4" fillId="2" borderId="20" xfId="0" applyFont="1" applyFill="1" applyBorder="1" applyAlignment="1">
      <alignment shrinkToFit="1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 wrapText="1"/>
    </xf>
    <xf numFmtId="0" fontId="4" fillId="2" borderId="29" xfId="0" applyFont="1" applyFill="1" applyBorder="1" applyAlignment="1">
      <alignment/>
    </xf>
    <xf numFmtId="57" fontId="4" fillId="2" borderId="20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179" fontId="4" fillId="4" borderId="1" xfId="0" applyNumberFormat="1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9" fontId="4" fillId="4" borderId="6" xfId="0" applyNumberFormat="1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179" fontId="4" fillId="4" borderId="33" xfId="0" applyNumberFormat="1" applyFont="1" applyFill="1" applyBorder="1" applyAlignment="1">
      <alignment/>
    </xf>
    <xf numFmtId="0" fontId="4" fillId="4" borderId="34" xfId="0" applyFont="1" applyFill="1" applyBorder="1" applyAlignment="1">
      <alignment/>
    </xf>
    <xf numFmtId="179" fontId="4" fillId="4" borderId="14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186" fontId="4" fillId="2" borderId="20" xfId="0" applyNumberFormat="1" applyFont="1" applyFill="1" applyBorder="1" applyAlignment="1">
      <alignment/>
    </xf>
    <xf numFmtId="180" fontId="4" fillId="4" borderId="21" xfId="0" applyNumberFormat="1" applyFont="1" applyFill="1" applyBorder="1" applyAlignment="1">
      <alignment/>
    </xf>
    <xf numFmtId="180" fontId="4" fillId="4" borderId="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32" xfId="0" applyFont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79" fontId="4" fillId="4" borderId="26" xfId="0" applyNumberFormat="1" applyFont="1" applyFill="1" applyBorder="1" applyAlignment="1">
      <alignment/>
    </xf>
    <xf numFmtId="0" fontId="4" fillId="2" borderId="34" xfId="0" applyFont="1" applyFill="1" applyBorder="1" applyAlignment="1">
      <alignment/>
    </xf>
    <xf numFmtId="180" fontId="4" fillId="4" borderId="25" xfId="0" applyNumberFormat="1" applyFont="1" applyFill="1" applyBorder="1" applyAlignment="1">
      <alignment/>
    </xf>
    <xf numFmtId="180" fontId="4" fillId="4" borderId="26" xfId="0" applyNumberFormat="1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179" fontId="4" fillId="4" borderId="37" xfId="0" applyNumberFormat="1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79" fontId="4" fillId="4" borderId="39" xfId="0" applyNumberFormat="1" applyFont="1" applyFill="1" applyBorder="1" applyAlignment="1">
      <alignment/>
    </xf>
    <xf numFmtId="180" fontId="4" fillId="4" borderId="40" xfId="0" applyNumberFormat="1" applyFont="1" applyFill="1" applyBorder="1" applyAlignment="1">
      <alignment/>
    </xf>
    <xf numFmtId="180" fontId="4" fillId="4" borderId="37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79" fontId="4" fillId="4" borderId="5" xfId="0" applyNumberFormat="1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179" fontId="4" fillId="4" borderId="44" xfId="0" applyNumberFormat="1" applyFont="1" applyFill="1" applyBorder="1" applyAlignment="1">
      <alignment/>
    </xf>
    <xf numFmtId="180" fontId="4" fillId="4" borderId="45" xfId="0" applyNumberFormat="1" applyFont="1" applyFill="1" applyBorder="1" applyAlignment="1">
      <alignment/>
    </xf>
    <xf numFmtId="180" fontId="4" fillId="4" borderId="44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right"/>
    </xf>
    <xf numFmtId="180" fontId="4" fillId="4" borderId="32" xfId="0" applyNumberFormat="1" applyFont="1" applyFill="1" applyBorder="1" applyAlignment="1">
      <alignment/>
    </xf>
    <xf numFmtId="180" fontId="4" fillId="4" borderId="14" xfId="0" applyNumberFormat="1" applyFont="1" applyFill="1" applyBorder="1" applyAlignment="1">
      <alignment/>
    </xf>
    <xf numFmtId="0" fontId="4" fillId="2" borderId="6" xfId="0" applyFont="1" applyFill="1" applyBorder="1" applyAlignment="1">
      <alignment wrapText="1" shrinkToFit="1"/>
    </xf>
    <xf numFmtId="0" fontId="4" fillId="2" borderId="21" xfId="0" applyFont="1" applyFill="1" applyBorder="1" applyAlignment="1">
      <alignment wrapText="1" shrinkToFit="1"/>
    </xf>
    <xf numFmtId="0" fontId="4" fillId="2" borderId="20" xfId="0" applyFont="1" applyFill="1" applyBorder="1" applyAlignment="1">
      <alignment wrapText="1" shrinkToFit="1"/>
    </xf>
    <xf numFmtId="0" fontId="4" fillId="2" borderId="5" xfId="0" applyFont="1" applyFill="1" applyBorder="1" applyAlignment="1">
      <alignment wrapText="1" shrinkToFit="1"/>
    </xf>
    <xf numFmtId="0" fontId="4" fillId="2" borderId="1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179" fontId="4" fillId="4" borderId="51" xfId="0" applyNumberFormat="1" applyFont="1" applyFill="1" applyBorder="1" applyAlignment="1">
      <alignment/>
    </xf>
    <xf numFmtId="179" fontId="4" fillId="4" borderId="48" xfId="0" applyNumberFormat="1" applyFont="1" applyFill="1" applyBorder="1" applyAlignment="1">
      <alignment/>
    </xf>
    <xf numFmtId="180" fontId="4" fillId="4" borderId="52" xfId="0" applyNumberFormat="1" applyFont="1" applyFill="1" applyBorder="1" applyAlignment="1">
      <alignment/>
    </xf>
    <xf numFmtId="180" fontId="4" fillId="4" borderId="51" xfId="0" applyNumberFormat="1" applyFont="1" applyFill="1" applyBorder="1" applyAlignment="1">
      <alignment/>
    </xf>
    <xf numFmtId="0" fontId="2" fillId="2" borderId="41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2" fillId="0" borderId="6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6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11" fillId="2" borderId="63" xfId="0" applyFont="1" applyFill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5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textRotation="255" wrapText="1"/>
    </xf>
    <xf numFmtId="0" fontId="2" fillId="2" borderId="2" xfId="0" applyFont="1" applyFill="1" applyBorder="1" applyAlignment="1">
      <alignment horizontal="center" textRotation="255" wrapText="1"/>
    </xf>
    <xf numFmtId="0" fontId="2" fillId="2" borderId="57" xfId="0" applyFont="1" applyFill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21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67" xfId="0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0" fillId="0" borderId="11" xfId="0" applyBorder="1" applyAlignment="1">
      <alignment/>
    </xf>
    <xf numFmtId="0" fontId="2" fillId="2" borderId="68" xfId="0" applyFont="1" applyFill="1" applyBorder="1" applyAlignment="1">
      <alignment wrapText="1"/>
    </xf>
    <xf numFmtId="0" fontId="0" fillId="0" borderId="41" xfId="0" applyBorder="1" applyAlignment="1">
      <alignment/>
    </xf>
    <xf numFmtId="0" fontId="2" fillId="2" borderId="22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58" fontId="8" fillId="0" borderId="15" xfId="0" applyNumberFormat="1" applyFont="1" applyBorder="1" applyAlignment="1">
      <alignment horizontal="center" vertical="center"/>
    </xf>
    <xf numFmtId="58" fontId="8" fillId="0" borderId="16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2" fillId="2" borderId="58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E14" sqref="E14"/>
    </sheetView>
  </sheetViews>
  <sheetFormatPr defaultColWidth="9.00390625" defaultRowHeight="13.5"/>
  <cols>
    <col min="1" max="1" width="4.875" style="2" customWidth="1"/>
    <col min="2" max="2" width="5.375" style="2" customWidth="1"/>
    <col min="3" max="3" width="6.125" style="2" customWidth="1"/>
    <col min="4" max="4" width="7.875" style="2" customWidth="1"/>
    <col min="5" max="5" width="16.25390625" style="2" customWidth="1"/>
    <col min="6" max="6" width="3.625" style="2" customWidth="1"/>
    <col min="7" max="7" width="3.50390625" style="2" customWidth="1"/>
    <col min="8" max="8" width="4.375" style="2" customWidth="1"/>
    <col min="9" max="9" width="4.125" style="2" customWidth="1"/>
    <col min="10" max="10" width="25.375" style="2" customWidth="1"/>
    <col min="11" max="11" width="8.50390625" style="2" customWidth="1"/>
    <col min="12" max="12" width="8.75390625" style="2" customWidth="1"/>
    <col min="13" max="13" width="4.375" style="2" customWidth="1"/>
    <col min="14" max="14" width="24.875" style="2" customWidth="1"/>
    <col min="15" max="15" width="13.00390625" style="2" customWidth="1"/>
    <col min="16" max="16" width="5.00390625" style="2" customWidth="1"/>
    <col min="23" max="16384" width="9.00390625" style="2" customWidth="1"/>
  </cols>
  <sheetData>
    <row r="1" ht="16.5" customHeight="1">
      <c r="A1" s="2" t="s">
        <v>39</v>
      </c>
    </row>
    <row r="2" ht="22.5" customHeight="1">
      <c r="A2" s="18" t="s">
        <v>45</v>
      </c>
    </row>
    <row r="3" ht="9.75" customHeight="1" thickBot="1"/>
    <row r="4" spans="1:16" s="1" customFormat="1" ht="31.5" customHeight="1">
      <c r="A4" s="151" t="s">
        <v>6</v>
      </c>
      <c r="B4" s="156" t="s">
        <v>42</v>
      </c>
      <c r="C4" s="153" t="s">
        <v>0</v>
      </c>
      <c r="D4" s="154" t="s">
        <v>43</v>
      </c>
      <c r="E4" s="141" t="s">
        <v>11</v>
      </c>
      <c r="F4" s="12"/>
      <c r="G4" s="139" t="s">
        <v>35</v>
      </c>
      <c r="H4" s="160" t="s">
        <v>7</v>
      </c>
      <c r="I4" s="146" t="s">
        <v>10</v>
      </c>
      <c r="J4" s="148" t="s">
        <v>48</v>
      </c>
      <c r="K4" s="149"/>
      <c r="L4" s="149"/>
      <c r="M4" s="150"/>
      <c r="N4" s="148" t="s">
        <v>52</v>
      </c>
      <c r="O4" s="149"/>
      <c r="P4" s="150"/>
    </row>
    <row r="5" spans="1:16" s="1" customFormat="1" ht="25.5" customHeight="1">
      <c r="A5" s="152"/>
      <c r="B5" s="157"/>
      <c r="C5" s="145"/>
      <c r="D5" s="155"/>
      <c r="E5" s="142"/>
      <c r="F5" s="13"/>
      <c r="G5" s="158"/>
      <c r="H5" s="161"/>
      <c r="I5" s="147"/>
      <c r="J5" s="143" t="s">
        <v>26</v>
      </c>
      <c r="K5" s="144"/>
      <c r="L5" s="145"/>
      <c r="M5" s="9" t="s">
        <v>27</v>
      </c>
      <c r="N5" s="143" t="s">
        <v>28</v>
      </c>
      <c r="O5" s="145"/>
      <c r="P5" s="9" t="s">
        <v>27</v>
      </c>
    </row>
    <row r="6" spans="1:16" s="1" customFormat="1" ht="42" customHeight="1">
      <c r="A6" s="152"/>
      <c r="B6" s="140"/>
      <c r="C6" s="145"/>
      <c r="D6" s="155"/>
      <c r="E6" s="138"/>
      <c r="F6" s="14" t="s">
        <v>34</v>
      </c>
      <c r="G6" s="159"/>
      <c r="H6" s="161"/>
      <c r="I6" s="147"/>
      <c r="J6" s="7" t="s">
        <v>18</v>
      </c>
      <c r="K6" s="5" t="s">
        <v>16</v>
      </c>
      <c r="L6" s="5" t="s">
        <v>17</v>
      </c>
      <c r="M6" s="8" t="s">
        <v>36</v>
      </c>
      <c r="N6" s="37" t="s">
        <v>37</v>
      </c>
      <c r="O6" s="38" t="s">
        <v>19</v>
      </c>
      <c r="P6" s="8" t="s">
        <v>36</v>
      </c>
    </row>
    <row r="7" spans="1:16" ht="13.5">
      <c r="A7" s="39">
        <v>7</v>
      </c>
      <c r="B7" s="40">
        <v>201</v>
      </c>
      <c r="C7" s="41" t="s">
        <v>74</v>
      </c>
      <c r="D7" s="42" t="s">
        <v>67</v>
      </c>
      <c r="E7" s="43" t="s">
        <v>161</v>
      </c>
      <c r="F7" s="44">
        <v>1</v>
      </c>
      <c r="G7" s="42">
        <v>1</v>
      </c>
      <c r="H7" s="41">
        <v>1</v>
      </c>
      <c r="I7" s="42">
        <v>1</v>
      </c>
      <c r="J7" s="45" t="s">
        <v>68</v>
      </c>
      <c r="K7" s="46">
        <v>37617</v>
      </c>
      <c r="L7" s="46">
        <v>37617</v>
      </c>
      <c r="M7" s="47"/>
      <c r="N7" s="48" t="s">
        <v>162</v>
      </c>
      <c r="O7" s="49" t="s">
        <v>197</v>
      </c>
      <c r="P7" s="42"/>
    </row>
    <row r="8" spans="1:16" ht="37.5" customHeight="1">
      <c r="A8" s="39">
        <v>7</v>
      </c>
      <c r="B8" s="40">
        <v>202</v>
      </c>
      <c r="C8" s="41" t="s">
        <v>69</v>
      </c>
      <c r="D8" s="123" t="s">
        <v>70</v>
      </c>
      <c r="E8" s="43" t="s">
        <v>71</v>
      </c>
      <c r="F8" s="44">
        <v>1</v>
      </c>
      <c r="G8" s="42">
        <v>1</v>
      </c>
      <c r="H8" s="41">
        <v>1</v>
      </c>
      <c r="I8" s="42">
        <v>1</v>
      </c>
      <c r="J8" s="45" t="s">
        <v>72</v>
      </c>
      <c r="K8" s="46">
        <v>37974</v>
      </c>
      <c r="L8" s="46">
        <v>38078</v>
      </c>
      <c r="M8" s="47"/>
      <c r="N8" s="51" t="s">
        <v>73</v>
      </c>
      <c r="O8" s="49" t="s">
        <v>198</v>
      </c>
      <c r="P8" s="42"/>
    </row>
    <row r="9" spans="1:16" ht="13.5">
      <c r="A9" s="52">
        <v>7</v>
      </c>
      <c r="B9" s="53">
        <v>203</v>
      </c>
      <c r="C9" s="41" t="s">
        <v>74</v>
      </c>
      <c r="D9" s="42" t="s">
        <v>75</v>
      </c>
      <c r="E9" s="43" t="s">
        <v>189</v>
      </c>
      <c r="F9" s="44">
        <v>1</v>
      </c>
      <c r="G9" s="42">
        <v>1</v>
      </c>
      <c r="H9" s="41">
        <v>1</v>
      </c>
      <c r="I9" s="42">
        <v>1</v>
      </c>
      <c r="J9" s="45" t="s">
        <v>76</v>
      </c>
      <c r="K9" s="46">
        <v>37705</v>
      </c>
      <c r="L9" s="46">
        <v>37712</v>
      </c>
      <c r="M9" s="47"/>
      <c r="N9" s="48" t="s">
        <v>77</v>
      </c>
      <c r="O9" s="49" t="s">
        <v>199</v>
      </c>
      <c r="P9" s="42"/>
    </row>
    <row r="10" spans="1:16" ht="38.25" customHeight="1">
      <c r="A10" s="39">
        <v>7</v>
      </c>
      <c r="B10" s="40">
        <v>204</v>
      </c>
      <c r="C10" s="41" t="s">
        <v>74</v>
      </c>
      <c r="D10" s="42" t="s">
        <v>78</v>
      </c>
      <c r="E10" s="43" t="s">
        <v>188</v>
      </c>
      <c r="F10" s="44">
        <v>1</v>
      </c>
      <c r="G10" s="42">
        <v>1</v>
      </c>
      <c r="H10" s="41">
        <v>1</v>
      </c>
      <c r="I10" s="42">
        <v>0</v>
      </c>
      <c r="J10" s="45"/>
      <c r="K10" s="46"/>
      <c r="L10" s="46"/>
      <c r="M10" s="47">
        <v>3</v>
      </c>
      <c r="N10" s="48" t="s">
        <v>79</v>
      </c>
      <c r="O10" s="49" t="s">
        <v>200</v>
      </c>
      <c r="P10" s="42"/>
    </row>
    <row r="11" spans="1:16" ht="12.75" customHeight="1">
      <c r="A11" s="52">
        <v>7</v>
      </c>
      <c r="B11" s="40">
        <v>205</v>
      </c>
      <c r="C11" s="41" t="s">
        <v>74</v>
      </c>
      <c r="D11" s="42" t="s">
        <v>80</v>
      </c>
      <c r="E11" s="43" t="s">
        <v>81</v>
      </c>
      <c r="F11" s="44">
        <v>2</v>
      </c>
      <c r="G11" s="42">
        <v>2</v>
      </c>
      <c r="H11" s="41">
        <v>0</v>
      </c>
      <c r="I11" s="42">
        <v>0</v>
      </c>
      <c r="J11" s="45"/>
      <c r="K11" s="46"/>
      <c r="L11" s="46"/>
      <c r="M11" s="47">
        <v>3</v>
      </c>
      <c r="N11" s="48"/>
      <c r="O11" s="49"/>
      <c r="P11" s="42">
        <v>1</v>
      </c>
    </row>
    <row r="12" spans="1:16" ht="12.75" customHeight="1">
      <c r="A12" s="52">
        <v>7</v>
      </c>
      <c r="B12" s="53">
        <v>207</v>
      </c>
      <c r="C12" s="41" t="s">
        <v>74</v>
      </c>
      <c r="D12" s="42" t="s">
        <v>82</v>
      </c>
      <c r="E12" s="43" t="s">
        <v>190</v>
      </c>
      <c r="F12" s="44">
        <v>1</v>
      </c>
      <c r="G12" s="42">
        <v>2</v>
      </c>
      <c r="H12" s="41">
        <v>1</v>
      </c>
      <c r="I12" s="42">
        <v>1</v>
      </c>
      <c r="J12" s="45" t="s">
        <v>83</v>
      </c>
      <c r="K12" s="46">
        <v>37617</v>
      </c>
      <c r="L12" s="46">
        <v>37622</v>
      </c>
      <c r="M12" s="47"/>
      <c r="N12" s="48" t="s">
        <v>84</v>
      </c>
      <c r="O12" s="49" t="s">
        <v>201</v>
      </c>
      <c r="P12" s="42"/>
    </row>
    <row r="13" spans="1:16" ht="12.75" customHeight="1">
      <c r="A13" s="39">
        <v>7</v>
      </c>
      <c r="B13" s="40">
        <v>208</v>
      </c>
      <c r="C13" s="41" t="s">
        <v>69</v>
      </c>
      <c r="D13" s="50" t="s">
        <v>85</v>
      </c>
      <c r="E13" s="43" t="s">
        <v>92</v>
      </c>
      <c r="F13" s="44">
        <v>1</v>
      </c>
      <c r="G13" s="42">
        <v>2</v>
      </c>
      <c r="H13" s="41">
        <v>0</v>
      </c>
      <c r="I13" s="42">
        <v>1</v>
      </c>
      <c r="J13" s="45" t="s">
        <v>86</v>
      </c>
      <c r="K13" s="46">
        <v>38721</v>
      </c>
      <c r="L13" s="46">
        <v>38721</v>
      </c>
      <c r="M13" s="47"/>
      <c r="N13" s="48"/>
      <c r="O13" s="49"/>
      <c r="P13" s="42">
        <v>1</v>
      </c>
    </row>
    <row r="14" spans="1:16" ht="27.75" customHeight="1">
      <c r="A14" s="39">
        <v>7</v>
      </c>
      <c r="B14" s="40">
        <v>209</v>
      </c>
      <c r="C14" s="41" t="s">
        <v>74</v>
      </c>
      <c r="D14" s="42" t="s">
        <v>87</v>
      </c>
      <c r="E14" s="43" t="s">
        <v>88</v>
      </c>
      <c r="F14" s="44">
        <v>2</v>
      </c>
      <c r="G14" s="42">
        <v>2</v>
      </c>
      <c r="H14" s="41">
        <v>1</v>
      </c>
      <c r="I14" s="42">
        <v>1</v>
      </c>
      <c r="J14" s="45"/>
      <c r="K14" s="46"/>
      <c r="L14" s="46"/>
      <c r="M14" s="47">
        <v>0</v>
      </c>
      <c r="N14" s="51" t="s">
        <v>183</v>
      </c>
      <c r="O14" s="54" t="s">
        <v>202</v>
      </c>
      <c r="P14" s="42"/>
    </row>
    <row r="15" spans="1:16" ht="12.75" customHeight="1">
      <c r="A15" s="39">
        <v>7</v>
      </c>
      <c r="B15" s="40">
        <v>210</v>
      </c>
      <c r="C15" s="41" t="s">
        <v>74</v>
      </c>
      <c r="D15" s="42" t="s">
        <v>147</v>
      </c>
      <c r="E15" s="43" t="s">
        <v>163</v>
      </c>
      <c r="F15" s="44">
        <v>1</v>
      </c>
      <c r="G15" s="42">
        <v>2</v>
      </c>
      <c r="H15" s="41">
        <v>0</v>
      </c>
      <c r="I15" s="42">
        <v>1</v>
      </c>
      <c r="J15" s="45" t="s">
        <v>164</v>
      </c>
      <c r="K15" s="46">
        <v>38687</v>
      </c>
      <c r="L15" s="46">
        <v>38687</v>
      </c>
      <c r="M15" s="47"/>
      <c r="N15" s="48" t="s">
        <v>165</v>
      </c>
      <c r="O15" s="54" t="s">
        <v>203</v>
      </c>
      <c r="P15" s="42"/>
    </row>
    <row r="16" spans="1:16" ht="12.75" customHeight="1">
      <c r="A16" s="52">
        <v>7</v>
      </c>
      <c r="B16" s="53">
        <v>211</v>
      </c>
      <c r="C16" s="55" t="s">
        <v>74</v>
      </c>
      <c r="D16" s="44" t="s">
        <v>89</v>
      </c>
      <c r="E16" s="41" t="s">
        <v>71</v>
      </c>
      <c r="F16" s="44">
        <v>1</v>
      </c>
      <c r="G16" s="42">
        <v>2</v>
      </c>
      <c r="H16" s="41">
        <v>0</v>
      </c>
      <c r="I16" s="42">
        <v>0</v>
      </c>
      <c r="J16" s="41"/>
      <c r="K16" s="56"/>
      <c r="L16" s="56"/>
      <c r="M16" s="42">
        <v>2</v>
      </c>
      <c r="N16" s="57"/>
      <c r="O16" s="56"/>
      <c r="P16" s="42">
        <v>1</v>
      </c>
    </row>
    <row r="17" spans="1:16" ht="27.75" customHeight="1">
      <c r="A17" s="39">
        <v>7</v>
      </c>
      <c r="B17" s="40">
        <v>212</v>
      </c>
      <c r="C17" s="41" t="s">
        <v>74</v>
      </c>
      <c r="D17" s="42" t="s">
        <v>184</v>
      </c>
      <c r="E17" s="43" t="s">
        <v>185</v>
      </c>
      <c r="F17" s="44">
        <v>1</v>
      </c>
      <c r="G17" s="42">
        <v>2</v>
      </c>
      <c r="H17" s="41">
        <v>0</v>
      </c>
      <c r="I17" s="42">
        <v>0</v>
      </c>
      <c r="J17" s="45"/>
      <c r="K17" s="46"/>
      <c r="L17" s="46"/>
      <c r="M17" s="47">
        <v>2</v>
      </c>
      <c r="N17" s="48"/>
      <c r="O17" s="49"/>
      <c r="P17" s="42">
        <v>1</v>
      </c>
    </row>
    <row r="18" spans="1:16" ht="12.75" customHeight="1">
      <c r="A18" s="39">
        <v>7</v>
      </c>
      <c r="B18" s="40">
        <v>213</v>
      </c>
      <c r="C18" s="41" t="s">
        <v>74</v>
      </c>
      <c r="D18" s="44" t="s">
        <v>148</v>
      </c>
      <c r="E18" s="41" t="s">
        <v>166</v>
      </c>
      <c r="F18" s="44">
        <v>1</v>
      </c>
      <c r="G18" s="42">
        <v>2</v>
      </c>
      <c r="H18" s="41">
        <v>0</v>
      </c>
      <c r="I18" s="42">
        <v>0</v>
      </c>
      <c r="J18" s="41"/>
      <c r="K18" s="56"/>
      <c r="L18" s="56"/>
      <c r="M18" s="42">
        <v>2</v>
      </c>
      <c r="N18" s="57"/>
      <c r="O18" s="56"/>
      <c r="P18" s="42">
        <v>1</v>
      </c>
    </row>
    <row r="19" spans="1:16" ht="12.75" customHeight="1">
      <c r="A19" s="39">
        <v>7</v>
      </c>
      <c r="B19" s="40">
        <v>214</v>
      </c>
      <c r="C19" s="41" t="s">
        <v>74</v>
      </c>
      <c r="D19" s="44" t="s">
        <v>160</v>
      </c>
      <c r="E19" s="41" t="s">
        <v>92</v>
      </c>
      <c r="F19" s="44">
        <v>1</v>
      </c>
      <c r="G19" s="42">
        <v>2</v>
      </c>
      <c r="H19" s="41">
        <v>1</v>
      </c>
      <c r="I19" s="42">
        <v>1</v>
      </c>
      <c r="J19" s="45" t="s">
        <v>167</v>
      </c>
      <c r="K19" s="46">
        <v>39083</v>
      </c>
      <c r="L19" s="46">
        <v>39083</v>
      </c>
      <c r="M19" s="42"/>
      <c r="N19" s="41"/>
      <c r="O19" s="56"/>
      <c r="P19" s="42">
        <v>1</v>
      </c>
    </row>
    <row r="20" spans="1:16" ht="12.75" customHeight="1">
      <c r="A20" s="39">
        <v>7</v>
      </c>
      <c r="B20" s="40">
        <v>301</v>
      </c>
      <c r="C20" s="41" t="s">
        <v>74</v>
      </c>
      <c r="D20" s="44" t="s">
        <v>149</v>
      </c>
      <c r="E20" s="41" t="s">
        <v>93</v>
      </c>
      <c r="F20" s="44">
        <v>1</v>
      </c>
      <c r="G20" s="42">
        <v>2</v>
      </c>
      <c r="H20" s="41">
        <v>1</v>
      </c>
      <c r="I20" s="42">
        <v>1</v>
      </c>
      <c r="J20" s="41"/>
      <c r="K20" s="56"/>
      <c r="L20" s="56"/>
      <c r="M20" s="42">
        <v>2</v>
      </c>
      <c r="N20" s="41" t="s">
        <v>168</v>
      </c>
      <c r="O20" s="54" t="s">
        <v>204</v>
      </c>
      <c r="P20" s="42"/>
    </row>
    <row r="21" spans="1:16" ht="12.75" customHeight="1">
      <c r="A21" s="39">
        <v>7</v>
      </c>
      <c r="B21" s="40">
        <v>303</v>
      </c>
      <c r="C21" s="41" t="s">
        <v>74</v>
      </c>
      <c r="D21" s="44" t="s">
        <v>150</v>
      </c>
      <c r="E21" s="41" t="s">
        <v>90</v>
      </c>
      <c r="F21" s="44">
        <v>1</v>
      </c>
      <c r="G21" s="42">
        <v>2</v>
      </c>
      <c r="H21" s="41">
        <v>0</v>
      </c>
      <c r="I21" s="42">
        <v>0</v>
      </c>
      <c r="J21" s="41"/>
      <c r="K21" s="56"/>
      <c r="L21" s="56"/>
      <c r="M21" s="42">
        <v>0</v>
      </c>
      <c r="N21" s="41"/>
      <c r="O21" s="56"/>
      <c r="P21" s="42">
        <v>0</v>
      </c>
    </row>
    <row r="22" spans="1:16" ht="12.75" customHeight="1">
      <c r="A22" s="39">
        <v>7</v>
      </c>
      <c r="B22" s="40">
        <v>308</v>
      </c>
      <c r="C22" s="41" t="s">
        <v>74</v>
      </c>
      <c r="D22" s="44" t="s">
        <v>151</v>
      </c>
      <c r="E22" s="41" t="s">
        <v>169</v>
      </c>
      <c r="F22" s="44">
        <v>1</v>
      </c>
      <c r="G22" s="42">
        <v>2</v>
      </c>
      <c r="H22" s="41">
        <v>1</v>
      </c>
      <c r="I22" s="42">
        <v>0</v>
      </c>
      <c r="J22" s="41" t="s">
        <v>170</v>
      </c>
      <c r="K22" s="46">
        <v>37700</v>
      </c>
      <c r="L22" s="46">
        <v>37712</v>
      </c>
      <c r="M22" s="42"/>
      <c r="N22" s="41" t="s">
        <v>171</v>
      </c>
      <c r="O22" s="54" t="s">
        <v>205</v>
      </c>
      <c r="P22" s="42"/>
    </row>
    <row r="23" spans="1:16" ht="12.75" customHeight="1">
      <c r="A23" s="39">
        <v>7</v>
      </c>
      <c r="B23" s="40">
        <v>309</v>
      </c>
      <c r="C23" s="41" t="s">
        <v>74</v>
      </c>
      <c r="D23" s="44" t="s">
        <v>152</v>
      </c>
      <c r="E23" s="41" t="s">
        <v>93</v>
      </c>
      <c r="F23" s="44">
        <v>1</v>
      </c>
      <c r="G23" s="42">
        <v>2</v>
      </c>
      <c r="H23" s="41">
        <v>0</v>
      </c>
      <c r="I23" s="42">
        <v>0</v>
      </c>
      <c r="J23" s="41"/>
      <c r="K23" s="56"/>
      <c r="L23" s="56"/>
      <c r="M23" s="42">
        <v>0</v>
      </c>
      <c r="N23" s="41"/>
      <c r="O23" s="56"/>
      <c r="P23" s="42">
        <v>0</v>
      </c>
    </row>
    <row r="24" spans="1:16" ht="12.75" customHeight="1">
      <c r="A24" s="39">
        <v>7</v>
      </c>
      <c r="B24" s="40">
        <v>322</v>
      </c>
      <c r="C24" s="41" t="s">
        <v>74</v>
      </c>
      <c r="D24" s="44" t="s">
        <v>153</v>
      </c>
      <c r="E24" s="41" t="s">
        <v>104</v>
      </c>
      <c r="F24" s="44">
        <v>1</v>
      </c>
      <c r="G24" s="42">
        <v>2</v>
      </c>
      <c r="H24" s="41">
        <v>0</v>
      </c>
      <c r="I24" s="42">
        <v>1</v>
      </c>
      <c r="J24" s="41" t="s">
        <v>91</v>
      </c>
      <c r="K24" s="46">
        <v>38433</v>
      </c>
      <c r="L24" s="46">
        <v>38443</v>
      </c>
      <c r="M24" s="42"/>
      <c r="N24" s="41"/>
      <c r="O24" s="56"/>
      <c r="P24" s="42">
        <v>1</v>
      </c>
    </row>
    <row r="25" spans="1:16" ht="12.75" customHeight="1">
      <c r="A25" s="52">
        <v>7</v>
      </c>
      <c r="B25" s="53">
        <v>342</v>
      </c>
      <c r="C25" s="55" t="s">
        <v>74</v>
      </c>
      <c r="D25" s="44" t="s">
        <v>94</v>
      </c>
      <c r="E25" s="41" t="s">
        <v>191</v>
      </c>
      <c r="F25" s="44">
        <v>1</v>
      </c>
      <c r="G25" s="42">
        <v>2</v>
      </c>
      <c r="H25" s="41">
        <v>0</v>
      </c>
      <c r="I25" s="42">
        <v>0</v>
      </c>
      <c r="J25" s="45"/>
      <c r="K25" s="56"/>
      <c r="L25" s="56"/>
      <c r="M25" s="42">
        <v>0</v>
      </c>
      <c r="N25" s="41"/>
      <c r="O25" s="56"/>
      <c r="P25" s="42">
        <v>0</v>
      </c>
    </row>
    <row r="26" spans="1:16" ht="12.75" customHeight="1">
      <c r="A26" s="52">
        <v>7</v>
      </c>
      <c r="B26" s="53">
        <v>344</v>
      </c>
      <c r="C26" s="55" t="s">
        <v>74</v>
      </c>
      <c r="D26" s="44" t="s">
        <v>95</v>
      </c>
      <c r="E26" s="41" t="s">
        <v>192</v>
      </c>
      <c r="F26" s="44">
        <v>1</v>
      </c>
      <c r="G26" s="42">
        <v>2</v>
      </c>
      <c r="H26" s="41">
        <v>0</v>
      </c>
      <c r="I26" s="42">
        <v>0</v>
      </c>
      <c r="J26" s="41"/>
      <c r="K26" s="56"/>
      <c r="L26" s="56"/>
      <c r="M26" s="42">
        <v>0</v>
      </c>
      <c r="N26" s="41"/>
      <c r="O26" s="56"/>
      <c r="P26" s="42">
        <v>1</v>
      </c>
    </row>
    <row r="27" spans="1:16" ht="12.75" customHeight="1">
      <c r="A27" s="39">
        <v>7</v>
      </c>
      <c r="B27" s="40">
        <v>362</v>
      </c>
      <c r="C27" s="41" t="s">
        <v>66</v>
      </c>
      <c r="D27" s="42" t="s">
        <v>96</v>
      </c>
      <c r="E27" s="43" t="s">
        <v>97</v>
      </c>
      <c r="F27" s="44">
        <v>2</v>
      </c>
      <c r="G27" s="42">
        <v>2</v>
      </c>
      <c r="H27" s="41">
        <v>0</v>
      </c>
      <c r="I27" s="42">
        <v>1</v>
      </c>
      <c r="J27" s="45"/>
      <c r="K27" s="46"/>
      <c r="L27" s="46"/>
      <c r="M27" s="47">
        <v>2</v>
      </c>
      <c r="N27" s="48"/>
      <c r="O27" s="49"/>
      <c r="P27" s="42">
        <v>1</v>
      </c>
    </row>
    <row r="28" spans="1:16" ht="12.75" customHeight="1">
      <c r="A28" s="39">
        <v>7</v>
      </c>
      <c r="B28" s="40">
        <v>364</v>
      </c>
      <c r="C28" s="41" t="s">
        <v>66</v>
      </c>
      <c r="D28" s="42" t="s">
        <v>180</v>
      </c>
      <c r="E28" s="43" t="s">
        <v>98</v>
      </c>
      <c r="F28" s="44">
        <v>1</v>
      </c>
      <c r="G28" s="42">
        <v>2</v>
      </c>
      <c r="H28" s="41">
        <v>0</v>
      </c>
      <c r="I28" s="41">
        <v>0</v>
      </c>
      <c r="J28" s="45"/>
      <c r="K28" s="46"/>
      <c r="L28" s="46"/>
      <c r="M28" s="47">
        <v>2</v>
      </c>
      <c r="N28" s="48"/>
      <c r="O28" s="49"/>
      <c r="P28" s="42">
        <v>0</v>
      </c>
    </row>
    <row r="29" spans="1:16" ht="12.75" customHeight="1">
      <c r="A29" s="39">
        <v>7</v>
      </c>
      <c r="B29" s="40">
        <v>367</v>
      </c>
      <c r="C29" s="41" t="s">
        <v>66</v>
      </c>
      <c r="D29" s="44" t="s">
        <v>99</v>
      </c>
      <c r="E29" s="41" t="s">
        <v>181</v>
      </c>
      <c r="F29" s="44">
        <v>1</v>
      </c>
      <c r="G29" s="42">
        <v>2</v>
      </c>
      <c r="H29" s="41">
        <v>0</v>
      </c>
      <c r="I29" s="41">
        <v>0</v>
      </c>
      <c r="J29" s="41"/>
      <c r="K29" s="56"/>
      <c r="L29" s="56"/>
      <c r="M29" s="42">
        <v>0</v>
      </c>
      <c r="N29" s="57"/>
      <c r="O29" s="56"/>
      <c r="P29" s="42">
        <v>0</v>
      </c>
    </row>
    <row r="30" spans="1:16" ht="12.75" customHeight="1">
      <c r="A30" s="39">
        <v>7</v>
      </c>
      <c r="B30" s="40">
        <v>368</v>
      </c>
      <c r="C30" s="41" t="s">
        <v>66</v>
      </c>
      <c r="D30" s="44" t="s">
        <v>182</v>
      </c>
      <c r="E30" s="41" t="s">
        <v>100</v>
      </c>
      <c r="F30" s="44">
        <v>2</v>
      </c>
      <c r="G30" s="42">
        <v>2</v>
      </c>
      <c r="H30" s="41">
        <v>0</v>
      </c>
      <c r="I30" s="41">
        <v>0</v>
      </c>
      <c r="J30" s="45"/>
      <c r="K30" s="56"/>
      <c r="L30" s="56"/>
      <c r="M30" s="42">
        <v>0</v>
      </c>
      <c r="N30" s="41"/>
      <c r="O30" s="56"/>
      <c r="P30" s="42">
        <v>0</v>
      </c>
    </row>
    <row r="31" spans="1:16" ht="12.75" customHeight="1">
      <c r="A31" s="39">
        <v>7</v>
      </c>
      <c r="B31" s="40">
        <v>402</v>
      </c>
      <c r="C31" s="41" t="s">
        <v>69</v>
      </c>
      <c r="D31" s="58" t="s">
        <v>101</v>
      </c>
      <c r="E31" s="41" t="s">
        <v>102</v>
      </c>
      <c r="F31" s="44">
        <v>1</v>
      </c>
      <c r="G31" s="42">
        <v>2</v>
      </c>
      <c r="H31" s="41">
        <v>0</v>
      </c>
      <c r="I31" s="42">
        <v>0</v>
      </c>
      <c r="J31" s="41"/>
      <c r="K31" s="56"/>
      <c r="L31" s="56"/>
      <c r="M31" s="42">
        <v>0</v>
      </c>
      <c r="N31" s="57"/>
      <c r="O31" s="56"/>
      <c r="P31" s="42">
        <v>0</v>
      </c>
    </row>
    <row r="32" spans="1:16" ht="12.75" customHeight="1">
      <c r="A32" s="39">
        <v>7</v>
      </c>
      <c r="B32" s="40">
        <v>405</v>
      </c>
      <c r="C32" s="41" t="s">
        <v>69</v>
      </c>
      <c r="D32" s="58" t="s">
        <v>103</v>
      </c>
      <c r="E32" s="41" t="s">
        <v>104</v>
      </c>
      <c r="F32" s="44">
        <v>1</v>
      </c>
      <c r="G32" s="42">
        <v>2</v>
      </c>
      <c r="H32" s="41">
        <v>0</v>
      </c>
      <c r="I32" s="42">
        <v>0</v>
      </c>
      <c r="J32" s="45"/>
      <c r="K32" s="56"/>
      <c r="L32" s="56"/>
      <c r="M32" s="42">
        <v>2</v>
      </c>
      <c r="N32" s="41"/>
      <c r="O32" s="56"/>
      <c r="P32" s="42">
        <v>0</v>
      </c>
    </row>
    <row r="33" spans="1:16" ht="12.75" customHeight="1">
      <c r="A33" s="39">
        <v>7</v>
      </c>
      <c r="B33" s="40">
        <v>407</v>
      </c>
      <c r="C33" s="41" t="s">
        <v>69</v>
      </c>
      <c r="D33" s="58" t="s">
        <v>105</v>
      </c>
      <c r="E33" s="41" t="s">
        <v>106</v>
      </c>
      <c r="F33" s="44">
        <v>1</v>
      </c>
      <c r="G33" s="42">
        <v>2</v>
      </c>
      <c r="H33" s="41">
        <v>0</v>
      </c>
      <c r="I33" s="42">
        <v>0</v>
      </c>
      <c r="J33" s="41"/>
      <c r="K33" s="56"/>
      <c r="L33" s="56"/>
      <c r="M33" s="42">
        <v>0</v>
      </c>
      <c r="N33" s="41"/>
      <c r="O33" s="56"/>
      <c r="P33" s="42">
        <v>0</v>
      </c>
    </row>
    <row r="34" spans="1:16" ht="12.75" customHeight="1">
      <c r="A34" s="39">
        <v>7</v>
      </c>
      <c r="B34" s="40">
        <v>408</v>
      </c>
      <c r="C34" s="41" t="s">
        <v>69</v>
      </c>
      <c r="D34" s="58" t="s">
        <v>107</v>
      </c>
      <c r="E34" s="41" t="s">
        <v>125</v>
      </c>
      <c r="F34" s="44">
        <v>1</v>
      </c>
      <c r="G34" s="42">
        <v>2</v>
      </c>
      <c r="H34" s="41">
        <v>0</v>
      </c>
      <c r="I34" s="42">
        <v>0</v>
      </c>
      <c r="J34" s="41"/>
      <c r="K34" s="56"/>
      <c r="L34" s="56"/>
      <c r="M34" s="42">
        <v>0</v>
      </c>
      <c r="N34" s="41"/>
      <c r="O34" s="56"/>
      <c r="P34" s="42">
        <v>0</v>
      </c>
    </row>
    <row r="35" spans="1:16" ht="12.75" customHeight="1">
      <c r="A35" s="39">
        <v>7</v>
      </c>
      <c r="B35" s="40">
        <v>421</v>
      </c>
      <c r="C35" s="41" t="s">
        <v>69</v>
      </c>
      <c r="D35" s="58" t="s">
        <v>108</v>
      </c>
      <c r="E35" s="41" t="s">
        <v>97</v>
      </c>
      <c r="F35" s="44">
        <v>2</v>
      </c>
      <c r="G35" s="42">
        <v>2</v>
      </c>
      <c r="H35" s="41">
        <v>0</v>
      </c>
      <c r="I35" s="42">
        <v>1</v>
      </c>
      <c r="J35" s="41"/>
      <c r="K35" s="56"/>
      <c r="L35" s="56"/>
      <c r="M35" s="42">
        <v>2</v>
      </c>
      <c r="N35" s="41"/>
      <c r="O35" s="56"/>
      <c r="P35" s="42">
        <v>1</v>
      </c>
    </row>
    <row r="36" spans="1:16" ht="12.75" customHeight="1">
      <c r="A36" s="39">
        <v>7</v>
      </c>
      <c r="B36" s="40">
        <v>422</v>
      </c>
      <c r="C36" s="41" t="s">
        <v>69</v>
      </c>
      <c r="D36" s="58" t="s">
        <v>109</v>
      </c>
      <c r="E36" s="41" t="s">
        <v>110</v>
      </c>
      <c r="F36" s="44">
        <v>1</v>
      </c>
      <c r="G36" s="42">
        <v>2</v>
      </c>
      <c r="H36" s="41">
        <v>0</v>
      </c>
      <c r="I36" s="42">
        <v>0</v>
      </c>
      <c r="J36" s="41"/>
      <c r="K36" s="56"/>
      <c r="L36" s="56"/>
      <c r="M36" s="42">
        <v>0</v>
      </c>
      <c r="N36" s="41"/>
      <c r="O36" s="56"/>
      <c r="P36" s="42">
        <v>0</v>
      </c>
    </row>
    <row r="37" spans="1:16" ht="12.75" customHeight="1">
      <c r="A37" s="39">
        <v>7</v>
      </c>
      <c r="B37" s="40">
        <v>423</v>
      </c>
      <c r="C37" s="41" t="s">
        <v>69</v>
      </c>
      <c r="D37" s="58" t="s">
        <v>111</v>
      </c>
      <c r="E37" s="41" t="s">
        <v>112</v>
      </c>
      <c r="F37" s="44">
        <v>2</v>
      </c>
      <c r="G37" s="42">
        <v>2</v>
      </c>
      <c r="H37" s="41">
        <v>0</v>
      </c>
      <c r="I37" s="42">
        <v>0</v>
      </c>
      <c r="J37" s="41"/>
      <c r="K37" s="56"/>
      <c r="L37" s="56"/>
      <c r="M37" s="42">
        <v>0</v>
      </c>
      <c r="N37" s="41"/>
      <c r="O37" s="56"/>
      <c r="P37" s="42">
        <v>0</v>
      </c>
    </row>
    <row r="38" spans="1:16" ht="12.75" customHeight="1">
      <c r="A38" s="39">
        <v>7</v>
      </c>
      <c r="B38" s="40">
        <v>444</v>
      </c>
      <c r="C38" s="41" t="s">
        <v>69</v>
      </c>
      <c r="D38" s="58" t="s">
        <v>113</v>
      </c>
      <c r="E38" s="41" t="s">
        <v>81</v>
      </c>
      <c r="F38" s="44">
        <v>2</v>
      </c>
      <c r="G38" s="42">
        <v>2</v>
      </c>
      <c r="H38" s="41">
        <v>0</v>
      </c>
      <c r="I38" s="42">
        <v>0</v>
      </c>
      <c r="J38" s="41"/>
      <c r="K38" s="56"/>
      <c r="L38" s="56"/>
      <c r="M38" s="42">
        <v>2</v>
      </c>
      <c r="N38" s="41"/>
      <c r="O38" s="56"/>
      <c r="P38" s="42">
        <v>0</v>
      </c>
    </row>
    <row r="39" spans="1:16" ht="27" customHeight="1">
      <c r="A39" s="39">
        <v>7</v>
      </c>
      <c r="B39" s="40">
        <v>445</v>
      </c>
      <c r="C39" s="41" t="s">
        <v>69</v>
      </c>
      <c r="D39" s="58" t="s">
        <v>114</v>
      </c>
      <c r="E39" s="43" t="s">
        <v>193</v>
      </c>
      <c r="F39" s="44">
        <v>2</v>
      </c>
      <c r="G39" s="42">
        <v>2</v>
      </c>
      <c r="H39" s="41">
        <v>0</v>
      </c>
      <c r="I39" s="42">
        <v>0</v>
      </c>
      <c r="J39" s="41"/>
      <c r="K39" s="56"/>
      <c r="L39" s="56"/>
      <c r="M39" s="42">
        <v>0</v>
      </c>
      <c r="N39" s="59" t="s">
        <v>115</v>
      </c>
      <c r="O39" s="54" t="s">
        <v>206</v>
      </c>
      <c r="P39" s="42"/>
    </row>
    <row r="40" spans="1:16" ht="12.75" customHeight="1">
      <c r="A40" s="39">
        <v>7</v>
      </c>
      <c r="B40" s="40">
        <v>446</v>
      </c>
      <c r="C40" s="41" t="s">
        <v>69</v>
      </c>
      <c r="D40" s="58" t="s">
        <v>116</v>
      </c>
      <c r="E40" s="41" t="s">
        <v>125</v>
      </c>
      <c r="F40" s="44">
        <v>1</v>
      </c>
      <c r="G40" s="42">
        <v>2</v>
      </c>
      <c r="H40" s="41">
        <v>0</v>
      </c>
      <c r="I40" s="42">
        <v>0</v>
      </c>
      <c r="J40" s="41"/>
      <c r="K40" s="56"/>
      <c r="L40" s="56"/>
      <c r="M40" s="42">
        <v>0</v>
      </c>
      <c r="N40" s="41"/>
      <c r="O40" s="56"/>
      <c r="P40" s="42">
        <v>0</v>
      </c>
    </row>
    <row r="41" spans="1:16" ht="30" customHeight="1">
      <c r="A41" s="39">
        <v>7</v>
      </c>
      <c r="B41" s="40">
        <v>447</v>
      </c>
      <c r="C41" s="41" t="s">
        <v>69</v>
      </c>
      <c r="D41" s="124" t="s">
        <v>117</v>
      </c>
      <c r="E41" s="41" t="s">
        <v>118</v>
      </c>
      <c r="F41" s="44">
        <v>1</v>
      </c>
      <c r="G41" s="42">
        <v>2</v>
      </c>
      <c r="H41" s="41">
        <v>0</v>
      </c>
      <c r="I41" s="42">
        <v>1</v>
      </c>
      <c r="J41" s="125" t="s">
        <v>119</v>
      </c>
      <c r="K41" s="46">
        <v>38626</v>
      </c>
      <c r="L41" s="46">
        <v>38626</v>
      </c>
      <c r="M41" s="42"/>
      <c r="N41" s="43" t="s">
        <v>179</v>
      </c>
      <c r="O41" s="54" t="s">
        <v>207</v>
      </c>
      <c r="P41" s="42"/>
    </row>
    <row r="42" spans="1:16" ht="12.75" customHeight="1">
      <c r="A42" s="52">
        <v>7</v>
      </c>
      <c r="B42" s="40">
        <v>461</v>
      </c>
      <c r="C42" s="41" t="s">
        <v>74</v>
      </c>
      <c r="D42" s="42" t="s">
        <v>120</v>
      </c>
      <c r="E42" s="43" t="s">
        <v>81</v>
      </c>
      <c r="F42" s="44">
        <v>2</v>
      </c>
      <c r="G42" s="42">
        <v>2</v>
      </c>
      <c r="H42" s="41">
        <v>0</v>
      </c>
      <c r="I42" s="42">
        <v>0</v>
      </c>
      <c r="J42" s="45"/>
      <c r="K42" s="46"/>
      <c r="L42" s="46"/>
      <c r="M42" s="47">
        <v>0</v>
      </c>
      <c r="N42" s="48"/>
      <c r="O42" s="49"/>
      <c r="P42" s="42">
        <v>0</v>
      </c>
    </row>
    <row r="43" spans="1:16" ht="12.75" customHeight="1">
      <c r="A43" s="52">
        <v>7</v>
      </c>
      <c r="B43" s="40">
        <v>464</v>
      </c>
      <c r="C43" s="55" t="s">
        <v>74</v>
      </c>
      <c r="D43" s="44" t="s">
        <v>121</v>
      </c>
      <c r="E43" s="41" t="s">
        <v>122</v>
      </c>
      <c r="F43" s="44">
        <v>1</v>
      </c>
      <c r="G43" s="42">
        <v>2</v>
      </c>
      <c r="H43" s="41">
        <v>0</v>
      </c>
      <c r="I43" s="42">
        <v>0</v>
      </c>
      <c r="J43" s="41"/>
      <c r="K43" s="56"/>
      <c r="L43" s="56"/>
      <c r="M43" s="42">
        <v>0</v>
      </c>
      <c r="N43" s="57"/>
      <c r="O43" s="56"/>
      <c r="P43" s="42">
        <v>0</v>
      </c>
    </row>
    <row r="44" spans="1:16" ht="12.75" customHeight="1">
      <c r="A44" s="52">
        <v>7</v>
      </c>
      <c r="B44" s="40">
        <v>465</v>
      </c>
      <c r="C44" s="55" t="s">
        <v>74</v>
      </c>
      <c r="D44" s="44" t="s">
        <v>123</v>
      </c>
      <c r="E44" s="41" t="s">
        <v>81</v>
      </c>
      <c r="F44" s="44">
        <v>2</v>
      </c>
      <c r="G44" s="42">
        <v>2</v>
      </c>
      <c r="H44" s="41">
        <v>0</v>
      </c>
      <c r="I44" s="42">
        <v>0</v>
      </c>
      <c r="J44" s="45"/>
      <c r="K44" s="56"/>
      <c r="L44" s="56"/>
      <c r="M44" s="42">
        <v>0</v>
      </c>
      <c r="N44" s="41"/>
      <c r="O44" s="56"/>
      <c r="P44" s="42">
        <v>0</v>
      </c>
    </row>
    <row r="45" spans="1:16" ht="12.75" customHeight="1">
      <c r="A45" s="52">
        <v>7</v>
      </c>
      <c r="B45" s="40">
        <v>466</v>
      </c>
      <c r="C45" s="55" t="s">
        <v>74</v>
      </c>
      <c r="D45" s="44" t="s">
        <v>174</v>
      </c>
      <c r="E45" s="41" t="s">
        <v>93</v>
      </c>
      <c r="F45" s="44">
        <v>1</v>
      </c>
      <c r="G45" s="42">
        <v>2</v>
      </c>
      <c r="H45" s="41">
        <v>0</v>
      </c>
      <c r="I45" s="42">
        <v>0</v>
      </c>
      <c r="J45" s="41"/>
      <c r="K45" s="56"/>
      <c r="L45" s="56"/>
      <c r="M45" s="42">
        <v>1</v>
      </c>
      <c r="N45" s="41"/>
      <c r="O45" s="56"/>
      <c r="P45" s="42">
        <v>1</v>
      </c>
    </row>
    <row r="46" spans="1:16" ht="12.75" customHeight="1">
      <c r="A46" s="52">
        <v>7</v>
      </c>
      <c r="B46" s="40">
        <v>481</v>
      </c>
      <c r="C46" s="55" t="s">
        <v>74</v>
      </c>
      <c r="D46" s="44" t="s">
        <v>175</v>
      </c>
      <c r="E46" s="41" t="s">
        <v>93</v>
      </c>
      <c r="F46" s="44">
        <v>1</v>
      </c>
      <c r="G46" s="42">
        <v>2</v>
      </c>
      <c r="H46" s="41">
        <v>0</v>
      </c>
      <c r="I46" s="42">
        <v>0</v>
      </c>
      <c r="J46" s="41"/>
      <c r="K46" s="56"/>
      <c r="L46" s="56"/>
      <c r="M46" s="42">
        <v>0</v>
      </c>
      <c r="N46" s="41"/>
      <c r="O46" s="56"/>
      <c r="P46" s="42">
        <v>1</v>
      </c>
    </row>
    <row r="47" spans="1:16" ht="12.75" customHeight="1">
      <c r="A47" s="52">
        <v>7</v>
      </c>
      <c r="B47" s="40">
        <v>482</v>
      </c>
      <c r="C47" s="55" t="s">
        <v>74</v>
      </c>
      <c r="D47" s="44" t="s">
        <v>158</v>
      </c>
      <c r="E47" s="41" t="s">
        <v>124</v>
      </c>
      <c r="F47" s="44">
        <v>2</v>
      </c>
      <c r="G47" s="42">
        <v>2</v>
      </c>
      <c r="H47" s="41">
        <v>0</v>
      </c>
      <c r="I47" s="42">
        <v>0</v>
      </c>
      <c r="J47" s="41"/>
      <c r="K47" s="56"/>
      <c r="L47" s="56"/>
      <c r="M47" s="42">
        <v>0</v>
      </c>
      <c r="N47" s="41"/>
      <c r="O47" s="56"/>
      <c r="P47" s="42">
        <v>1</v>
      </c>
    </row>
    <row r="48" spans="1:16" ht="12.75" customHeight="1">
      <c r="A48" s="52">
        <v>7</v>
      </c>
      <c r="B48" s="40">
        <v>483</v>
      </c>
      <c r="C48" s="55" t="s">
        <v>74</v>
      </c>
      <c r="D48" s="44" t="s">
        <v>176</v>
      </c>
      <c r="E48" s="41" t="s">
        <v>125</v>
      </c>
      <c r="F48" s="44">
        <v>1</v>
      </c>
      <c r="G48" s="42">
        <v>2</v>
      </c>
      <c r="H48" s="41">
        <v>0</v>
      </c>
      <c r="I48" s="42">
        <v>0</v>
      </c>
      <c r="J48" s="41"/>
      <c r="K48" s="56"/>
      <c r="L48" s="56"/>
      <c r="M48" s="42">
        <v>0</v>
      </c>
      <c r="N48" s="41"/>
      <c r="O48" s="56"/>
      <c r="P48" s="42">
        <v>0</v>
      </c>
    </row>
    <row r="49" spans="1:16" ht="12.75" customHeight="1">
      <c r="A49" s="52">
        <v>7</v>
      </c>
      <c r="B49" s="40">
        <v>484</v>
      </c>
      <c r="C49" s="55" t="s">
        <v>74</v>
      </c>
      <c r="D49" s="44" t="s">
        <v>177</v>
      </c>
      <c r="E49" s="41" t="s">
        <v>178</v>
      </c>
      <c r="F49" s="44">
        <v>1</v>
      </c>
      <c r="G49" s="42">
        <v>2</v>
      </c>
      <c r="H49" s="41">
        <v>0</v>
      </c>
      <c r="I49" s="42">
        <v>0</v>
      </c>
      <c r="J49" s="41"/>
      <c r="K49" s="56"/>
      <c r="L49" s="56"/>
      <c r="M49" s="42">
        <v>0</v>
      </c>
      <c r="N49" s="41"/>
      <c r="O49" s="56"/>
      <c r="P49" s="42">
        <v>0</v>
      </c>
    </row>
    <row r="50" spans="1:16" ht="12.75" customHeight="1">
      <c r="A50" s="52">
        <v>7</v>
      </c>
      <c r="B50" s="53">
        <v>501</v>
      </c>
      <c r="C50" s="55" t="s">
        <v>74</v>
      </c>
      <c r="D50" s="44" t="s">
        <v>127</v>
      </c>
      <c r="E50" s="41" t="s">
        <v>125</v>
      </c>
      <c r="F50" s="44">
        <v>1</v>
      </c>
      <c r="G50" s="42">
        <v>2</v>
      </c>
      <c r="H50" s="41">
        <v>0</v>
      </c>
      <c r="I50" s="42">
        <v>0</v>
      </c>
      <c r="J50" s="41" t="s">
        <v>128</v>
      </c>
      <c r="K50" s="46">
        <v>38077</v>
      </c>
      <c r="L50" s="46">
        <v>38078</v>
      </c>
      <c r="M50" s="42"/>
      <c r="N50" s="41" t="s">
        <v>129</v>
      </c>
      <c r="O50" s="54" t="s">
        <v>201</v>
      </c>
      <c r="P50" s="42"/>
    </row>
    <row r="51" spans="1:16" ht="12.75" customHeight="1">
      <c r="A51" s="52">
        <v>7</v>
      </c>
      <c r="B51" s="53">
        <v>502</v>
      </c>
      <c r="C51" s="55" t="s">
        <v>74</v>
      </c>
      <c r="D51" s="44" t="s">
        <v>172</v>
      </c>
      <c r="E51" s="41" t="s">
        <v>208</v>
      </c>
      <c r="F51" s="44">
        <v>2</v>
      </c>
      <c r="G51" s="42">
        <v>2</v>
      </c>
      <c r="H51" s="41">
        <v>0</v>
      </c>
      <c r="I51" s="42">
        <v>0</v>
      </c>
      <c r="J51" s="41"/>
      <c r="K51" s="56"/>
      <c r="L51" s="56"/>
      <c r="M51" s="42">
        <v>0</v>
      </c>
      <c r="N51" s="41"/>
      <c r="O51" s="56"/>
      <c r="P51" s="42">
        <v>0</v>
      </c>
    </row>
    <row r="52" spans="1:16" ht="12.75" customHeight="1">
      <c r="A52" s="52">
        <v>7</v>
      </c>
      <c r="B52" s="53">
        <v>503</v>
      </c>
      <c r="C52" s="55" t="s">
        <v>74</v>
      </c>
      <c r="D52" s="44" t="s">
        <v>130</v>
      </c>
      <c r="E52" s="41" t="s">
        <v>192</v>
      </c>
      <c r="F52" s="44">
        <v>1</v>
      </c>
      <c r="G52" s="42">
        <v>2</v>
      </c>
      <c r="H52" s="41">
        <v>0</v>
      </c>
      <c r="I52" s="42">
        <v>0</v>
      </c>
      <c r="J52" s="41"/>
      <c r="K52" s="56"/>
      <c r="L52" s="56"/>
      <c r="M52" s="42">
        <v>0</v>
      </c>
      <c r="N52" s="41"/>
      <c r="O52" s="56"/>
      <c r="P52" s="42">
        <v>0</v>
      </c>
    </row>
    <row r="53" spans="1:16" ht="12.75" customHeight="1">
      <c r="A53" s="52">
        <v>7</v>
      </c>
      <c r="B53" s="53">
        <v>504</v>
      </c>
      <c r="C53" s="55" t="s">
        <v>74</v>
      </c>
      <c r="D53" s="44" t="s">
        <v>131</v>
      </c>
      <c r="E53" s="41" t="s">
        <v>194</v>
      </c>
      <c r="F53" s="44">
        <v>1</v>
      </c>
      <c r="G53" s="42">
        <v>2</v>
      </c>
      <c r="H53" s="41">
        <v>0</v>
      </c>
      <c r="I53" s="42">
        <v>0</v>
      </c>
      <c r="J53" s="41"/>
      <c r="K53" s="56"/>
      <c r="L53" s="56"/>
      <c r="M53" s="42">
        <v>0</v>
      </c>
      <c r="N53" s="41"/>
      <c r="O53" s="56"/>
      <c r="P53" s="42">
        <v>0</v>
      </c>
    </row>
    <row r="54" spans="1:16" ht="12.75" customHeight="1">
      <c r="A54" s="52">
        <v>7</v>
      </c>
      <c r="B54" s="53">
        <v>505</v>
      </c>
      <c r="C54" s="55" t="s">
        <v>74</v>
      </c>
      <c r="D54" s="44" t="s">
        <v>173</v>
      </c>
      <c r="E54" s="41" t="s">
        <v>195</v>
      </c>
      <c r="F54" s="44">
        <v>1</v>
      </c>
      <c r="G54" s="42">
        <v>2</v>
      </c>
      <c r="H54" s="41">
        <v>0</v>
      </c>
      <c r="I54" s="42">
        <v>0</v>
      </c>
      <c r="J54" s="41"/>
      <c r="K54" s="56"/>
      <c r="L54" s="56"/>
      <c r="M54" s="42">
        <v>2</v>
      </c>
      <c r="N54" s="41"/>
      <c r="O54" s="56"/>
      <c r="P54" s="42">
        <v>1</v>
      </c>
    </row>
    <row r="55" spans="1:16" ht="12.75" customHeight="1">
      <c r="A55" s="52">
        <v>7</v>
      </c>
      <c r="B55" s="53">
        <v>521</v>
      </c>
      <c r="C55" s="55" t="s">
        <v>74</v>
      </c>
      <c r="D55" s="44" t="s">
        <v>132</v>
      </c>
      <c r="E55" s="41" t="s">
        <v>100</v>
      </c>
      <c r="F55" s="44">
        <v>2</v>
      </c>
      <c r="G55" s="42">
        <v>2</v>
      </c>
      <c r="H55" s="41">
        <v>0</v>
      </c>
      <c r="I55" s="42">
        <v>0</v>
      </c>
      <c r="J55" s="41"/>
      <c r="K55" s="56"/>
      <c r="L55" s="56"/>
      <c r="M55" s="42">
        <v>2</v>
      </c>
      <c r="N55" s="41"/>
      <c r="O55" s="56"/>
      <c r="P55" s="42">
        <v>1</v>
      </c>
    </row>
    <row r="56" spans="1:16" ht="12.75" customHeight="1">
      <c r="A56" s="52">
        <v>7</v>
      </c>
      <c r="B56" s="53">
        <v>522</v>
      </c>
      <c r="C56" s="55" t="s">
        <v>74</v>
      </c>
      <c r="D56" s="44" t="s">
        <v>133</v>
      </c>
      <c r="E56" s="41" t="s">
        <v>196</v>
      </c>
      <c r="F56" s="44">
        <v>1</v>
      </c>
      <c r="G56" s="42">
        <v>2</v>
      </c>
      <c r="H56" s="41">
        <v>0</v>
      </c>
      <c r="I56" s="42">
        <v>0</v>
      </c>
      <c r="J56" s="41"/>
      <c r="K56" s="56"/>
      <c r="L56" s="56"/>
      <c r="M56" s="42">
        <v>0</v>
      </c>
      <c r="N56" s="41"/>
      <c r="O56" s="56"/>
      <c r="P56" s="42">
        <v>0</v>
      </c>
    </row>
    <row r="57" spans="1:16" ht="25.5" customHeight="1">
      <c r="A57" s="39">
        <v>7</v>
      </c>
      <c r="B57" s="40">
        <v>541</v>
      </c>
      <c r="C57" s="41" t="s">
        <v>74</v>
      </c>
      <c r="D57" s="44" t="s">
        <v>186</v>
      </c>
      <c r="E57" s="41" t="s">
        <v>93</v>
      </c>
      <c r="F57" s="44">
        <v>1</v>
      </c>
      <c r="G57" s="42">
        <v>2</v>
      </c>
      <c r="H57" s="41">
        <v>0</v>
      </c>
      <c r="I57" s="42">
        <v>0</v>
      </c>
      <c r="J57" s="41"/>
      <c r="K57" s="56"/>
      <c r="L57" s="56"/>
      <c r="M57" s="42">
        <v>0</v>
      </c>
      <c r="N57" s="57" t="s">
        <v>134</v>
      </c>
      <c r="O57" s="54" t="s">
        <v>209</v>
      </c>
      <c r="P57" s="42"/>
    </row>
    <row r="58" spans="1:16" ht="25.5" customHeight="1">
      <c r="A58" s="39">
        <v>7</v>
      </c>
      <c r="B58" s="40">
        <v>542</v>
      </c>
      <c r="C58" s="41" t="s">
        <v>74</v>
      </c>
      <c r="D58" s="44" t="s">
        <v>135</v>
      </c>
      <c r="E58" s="41" t="s">
        <v>93</v>
      </c>
      <c r="F58" s="44">
        <v>1</v>
      </c>
      <c r="G58" s="42">
        <v>2</v>
      </c>
      <c r="H58" s="41">
        <v>1</v>
      </c>
      <c r="I58" s="42">
        <v>1</v>
      </c>
      <c r="J58" s="43" t="s">
        <v>136</v>
      </c>
      <c r="K58" s="46">
        <v>38338</v>
      </c>
      <c r="L58" s="46">
        <v>38443</v>
      </c>
      <c r="M58" s="42"/>
      <c r="N58" s="41"/>
      <c r="O58" s="56"/>
      <c r="P58" s="42">
        <v>1</v>
      </c>
    </row>
    <row r="59" spans="1:16" ht="12.75" customHeight="1">
      <c r="A59" s="39">
        <v>7</v>
      </c>
      <c r="B59" s="40">
        <v>543</v>
      </c>
      <c r="C59" s="41" t="s">
        <v>74</v>
      </c>
      <c r="D59" s="44" t="s">
        <v>137</v>
      </c>
      <c r="E59" s="41" t="s">
        <v>88</v>
      </c>
      <c r="F59" s="44">
        <v>2</v>
      </c>
      <c r="G59" s="42">
        <v>2</v>
      </c>
      <c r="H59" s="41">
        <v>0</v>
      </c>
      <c r="I59" s="42">
        <v>1</v>
      </c>
      <c r="J59" s="41" t="s">
        <v>138</v>
      </c>
      <c r="K59" s="46">
        <v>38162</v>
      </c>
      <c r="L59" s="46">
        <v>38169</v>
      </c>
      <c r="M59" s="42"/>
      <c r="N59" s="41"/>
      <c r="O59" s="56"/>
      <c r="P59" s="42">
        <v>1</v>
      </c>
    </row>
    <row r="60" spans="1:16" ht="12.75" customHeight="1">
      <c r="A60" s="39">
        <v>7</v>
      </c>
      <c r="B60" s="40">
        <v>544</v>
      </c>
      <c r="C60" s="41" t="s">
        <v>74</v>
      </c>
      <c r="D60" s="44" t="s">
        <v>139</v>
      </c>
      <c r="E60" s="41" t="s">
        <v>112</v>
      </c>
      <c r="F60" s="44">
        <v>2</v>
      </c>
      <c r="G60" s="42">
        <v>2</v>
      </c>
      <c r="H60" s="41">
        <v>0</v>
      </c>
      <c r="I60" s="42">
        <v>0</v>
      </c>
      <c r="J60" s="41"/>
      <c r="K60" s="56"/>
      <c r="L60" s="56"/>
      <c r="M60" s="42">
        <v>2</v>
      </c>
      <c r="N60" s="41"/>
      <c r="O60" s="56"/>
      <c r="P60" s="42">
        <v>0</v>
      </c>
    </row>
    <row r="61" spans="1:16" ht="12.75" customHeight="1">
      <c r="A61" s="39">
        <v>7</v>
      </c>
      <c r="B61" s="40">
        <v>545</v>
      </c>
      <c r="C61" s="41" t="s">
        <v>74</v>
      </c>
      <c r="D61" s="44" t="s">
        <v>140</v>
      </c>
      <c r="E61" s="41" t="s">
        <v>88</v>
      </c>
      <c r="F61" s="44">
        <v>2</v>
      </c>
      <c r="G61" s="42">
        <v>2</v>
      </c>
      <c r="H61" s="41">
        <v>0</v>
      </c>
      <c r="I61" s="42">
        <v>0</v>
      </c>
      <c r="J61" s="41"/>
      <c r="K61" s="56"/>
      <c r="L61" s="56"/>
      <c r="M61" s="42">
        <v>3</v>
      </c>
      <c r="N61" s="41"/>
      <c r="O61" s="56"/>
      <c r="P61" s="42">
        <v>1</v>
      </c>
    </row>
    <row r="62" spans="1:16" ht="12.75" customHeight="1">
      <c r="A62" s="39">
        <v>7</v>
      </c>
      <c r="B62" s="40">
        <v>546</v>
      </c>
      <c r="C62" s="41" t="s">
        <v>74</v>
      </c>
      <c r="D62" s="44" t="s">
        <v>141</v>
      </c>
      <c r="E62" s="41" t="s">
        <v>98</v>
      </c>
      <c r="F62" s="44">
        <v>1</v>
      </c>
      <c r="G62" s="42">
        <v>2</v>
      </c>
      <c r="H62" s="41">
        <v>0</v>
      </c>
      <c r="I62" s="42">
        <v>0</v>
      </c>
      <c r="J62" s="41"/>
      <c r="K62" s="56"/>
      <c r="L62" s="56"/>
      <c r="M62" s="42">
        <v>0</v>
      </c>
      <c r="N62" s="41"/>
      <c r="O62" s="56"/>
      <c r="P62" s="42">
        <v>0</v>
      </c>
    </row>
    <row r="63" spans="1:16" ht="12.75" customHeight="1">
      <c r="A63" s="39">
        <v>7</v>
      </c>
      <c r="B63" s="40">
        <v>547</v>
      </c>
      <c r="C63" s="41" t="s">
        <v>74</v>
      </c>
      <c r="D63" s="44" t="s">
        <v>142</v>
      </c>
      <c r="E63" s="41" t="s">
        <v>71</v>
      </c>
      <c r="F63" s="44">
        <v>1</v>
      </c>
      <c r="G63" s="42">
        <v>2</v>
      </c>
      <c r="H63" s="41">
        <v>0</v>
      </c>
      <c r="I63" s="42">
        <v>0</v>
      </c>
      <c r="J63" s="41"/>
      <c r="K63" s="56"/>
      <c r="L63" s="56"/>
      <c r="M63" s="42">
        <v>1</v>
      </c>
      <c r="N63" s="41"/>
      <c r="O63" s="56"/>
      <c r="P63" s="42">
        <v>0</v>
      </c>
    </row>
    <row r="64" spans="1:16" ht="12.75" customHeight="1">
      <c r="A64" s="39">
        <v>7</v>
      </c>
      <c r="B64" s="40">
        <v>548</v>
      </c>
      <c r="C64" s="41" t="s">
        <v>74</v>
      </c>
      <c r="D64" s="44" t="s">
        <v>143</v>
      </c>
      <c r="E64" s="41" t="s">
        <v>144</v>
      </c>
      <c r="F64" s="44">
        <v>1</v>
      </c>
      <c r="G64" s="42">
        <v>2</v>
      </c>
      <c r="H64" s="41">
        <v>0</v>
      </c>
      <c r="I64" s="42">
        <v>0</v>
      </c>
      <c r="J64" s="41"/>
      <c r="K64" s="56"/>
      <c r="L64" s="56"/>
      <c r="M64" s="42">
        <v>0</v>
      </c>
      <c r="N64" s="41"/>
      <c r="O64" s="56"/>
      <c r="P64" s="42">
        <v>0</v>
      </c>
    </row>
    <row r="65" spans="1:16" ht="39.75" customHeight="1">
      <c r="A65" s="39">
        <v>7</v>
      </c>
      <c r="B65" s="40">
        <v>561</v>
      </c>
      <c r="C65" s="41" t="s">
        <v>74</v>
      </c>
      <c r="D65" s="44" t="s">
        <v>145</v>
      </c>
      <c r="E65" s="41" t="s">
        <v>88</v>
      </c>
      <c r="F65" s="44">
        <v>2</v>
      </c>
      <c r="G65" s="42">
        <v>2</v>
      </c>
      <c r="H65" s="41">
        <v>1</v>
      </c>
      <c r="I65" s="42">
        <v>1</v>
      </c>
      <c r="J65" s="41"/>
      <c r="K65" s="56"/>
      <c r="L65" s="56"/>
      <c r="M65" s="42">
        <v>0</v>
      </c>
      <c r="N65" s="43" t="s">
        <v>187</v>
      </c>
      <c r="O65" s="54" t="s">
        <v>210</v>
      </c>
      <c r="P65" s="42"/>
    </row>
    <row r="66" spans="1:16" ht="12.75" customHeight="1" thickBot="1">
      <c r="A66" s="39">
        <v>7</v>
      </c>
      <c r="B66" s="40">
        <v>564</v>
      </c>
      <c r="C66" s="41" t="s">
        <v>74</v>
      </c>
      <c r="D66" s="44" t="s">
        <v>146</v>
      </c>
      <c r="E66" s="41" t="s">
        <v>88</v>
      </c>
      <c r="F66" s="44">
        <v>2</v>
      </c>
      <c r="G66" s="42">
        <v>2</v>
      </c>
      <c r="H66" s="41">
        <v>0</v>
      </c>
      <c r="I66" s="42">
        <v>0</v>
      </c>
      <c r="J66" s="41"/>
      <c r="K66" s="56"/>
      <c r="L66" s="56"/>
      <c r="M66" s="42">
        <v>0</v>
      </c>
      <c r="N66" s="41" t="s">
        <v>211</v>
      </c>
      <c r="O66" s="54" t="s">
        <v>212</v>
      </c>
      <c r="P66" s="42"/>
    </row>
    <row r="67" spans="1:16" ht="16.5" customHeight="1" thickBot="1">
      <c r="A67" s="60"/>
      <c r="B67" s="61">
        <v>1000</v>
      </c>
      <c r="C67" s="162" t="s">
        <v>22</v>
      </c>
      <c r="D67" s="162"/>
      <c r="E67" s="62"/>
      <c r="F67" s="63"/>
      <c r="G67" s="64"/>
      <c r="H67" s="65">
        <f>SUM(H7:H66)</f>
        <v>11</v>
      </c>
      <c r="I67" s="66">
        <f>SUM(I7:I66)</f>
        <v>16</v>
      </c>
      <c r="J67" s="65">
        <f>COUNTA(J7:J66)</f>
        <v>13</v>
      </c>
      <c r="K67" s="67"/>
      <c r="L67" s="67"/>
      <c r="M67" s="64"/>
      <c r="N67" s="65">
        <f>COUNTA(N7:N66)</f>
        <v>15</v>
      </c>
      <c r="O67" s="67"/>
      <c r="P67" s="64"/>
    </row>
    <row r="68" spans="1:16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</sheetData>
  <mergeCells count="13">
    <mergeCell ref="E4:E6"/>
    <mergeCell ref="G4:G6"/>
    <mergeCell ref="H4:H6"/>
    <mergeCell ref="C67:D67"/>
    <mergeCell ref="A4:A6"/>
    <mergeCell ref="C4:C6"/>
    <mergeCell ref="D4:D6"/>
    <mergeCell ref="B4:B6"/>
    <mergeCell ref="J5:L5"/>
    <mergeCell ref="I4:I6"/>
    <mergeCell ref="J4:M4"/>
    <mergeCell ref="N4:P4"/>
    <mergeCell ref="N5:O5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>
      <selection activeCell="L9" sqref="L9"/>
    </sheetView>
  </sheetViews>
  <sheetFormatPr defaultColWidth="9.00390625" defaultRowHeight="13.5"/>
  <cols>
    <col min="1" max="1" width="5.125" style="2" customWidth="1"/>
    <col min="2" max="2" width="5.375" style="2" customWidth="1"/>
    <col min="3" max="3" width="6.00390625" style="2" customWidth="1"/>
    <col min="4" max="4" width="9.00390625" style="2" customWidth="1"/>
    <col min="5" max="5" width="15.875" style="2" customWidth="1"/>
    <col min="6" max="6" width="6.875" style="2" customWidth="1"/>
    <col min="7" max="7" width="8.50390625" style="2" customWidth="1"/>
    <col min="8" max="8" width="17.50390625" style="2" customWidth="1"/>
    <col min="9" max="9" width="3.875" style="2" customWidth="1"/>
    <col min="10" max="10" width="4.125" style="2" customWidth="1"/>
    <col min="11" max="11" width="4.75390625" style="2" customWidth="1"/>
    <col min="12" max="14" width="6.375" style="2" customWidth="1"/>
    <col min="15" max="15" width="4.75390625" style="2" customWidth="1"/>
    <col min="16" max="21" width="6.375" style="2" customWidth="1"/>
    <col min="22" max="16384" width="9.00390625" style="2" customWidth="1"/>
  </cols>
  <sheetData>
    <row r="1" ht="12">
      <c r="A1" s="2" t="s">
        <v>40</v>
      </c>
    </row>
    <row r="2" spans="1:7" ht="22.5" customHeight="1">
      <c r="A2" s="18" t="s">
        <v>61</v>
      </c>
      <c r="G2" s="31"/>
    </row>
    <row r="3" ht="12.75" thickBot="1"/>
    <row r="4" spans="1:21" s="1" customFormat="1" ht="24" customHeight="1">
      <c r="A4" s="178" t="s">
        <v>6</v>
      </c>
      <c r="B4" s="156" t="s">
        <v>42</v>
      </c>
      <c r="C4" s="141" t="s">
        <v>0</v>
      </c>
      <c r="D4" s="139" t="s">
        <v>43</v>
      </c>
      <c r="E4" s="167" t="s">
        <v>53</v>
      </c>
      <c r="F4" s="173" t="s">
        <v>46</v>
      </c>
      <c r="G4" s="148" t="s">
        <v>20</v>
      </c>
      <c r="H4" s="172"/>
      <c r="I4" s="172"/>
      <c r="J4" s="6"/>
      <c r="K4" s="183" t="s">
        <v>62</v>
      </c>
      <c r="L4" s="172"/>
      <c r="M4" s="172"/>
      <c r="N4" s="172"/>
      <c r="O4" s="172"/>
      <c r="P4" s="172"/>
      <c r="Q4" s="172"/>
      <c r="R4" s="172"/>
      <c r="S4" s="172"/>
      <c r="T4" s="172"/>
      <c r="U4" s="184"/>
    </row>
    <row r="5" spans="1:21" s="1" customFormat="1" ht="42.75" customHeight="1">
      <c r="A5" s="179"/>
      <c r="B5" s="157"/>
      <c r="C5" s="142"/>
      <c r="D5" s="181"/>
      <c r="E5" s="168"/>
      <c r="F5" s="174"/>
      <c r="G5" s="161" t="s">
        <v>54</v>
      </c>
      <c r="H5" s="171" t="s">
        <v>23</v>
      </c>
      <c r="I5" s="176" t="s">
        <v>24</v>
      </c>
      <c r="J5" s="169" t="s">
        <v>25</v>
      </c>
      <c r="K5" s="142" t="s">
        <v>50</v>
      </c>
      <c r="L5" s="187" t="s">
        <v>57</v>
      </c>
      <c r="M5" s="163" t="s">
        <v>58</v>
      </c>
      <c r="N5" s="165" t="s">
        <v>9</v>
      </c>
      <c r="O5" s="188" t="s">
        <v>63</v>
      </c>
      <c r="P5" s="185" t="s">
        <v>64</v>
      </c>
      <c r="Q5" s="163" t="s">
        <v>65</v>
      </c>
      <c r="R5" s="165" t="s">
        <v>9</v>
      </c>
      <c r="S5" s="187" t="s">
        <v>59</v>
      </c>
      <c r="T5" s="163" t="s">
        <v>60</v>
      </c>
      <c r="U5" s="157" t="s">
        <v>9</v>
      </c>
    </row>
    <row r="6" spans="1:21" ht="12.75" customHeight="1">
      <c r="A6" s="180"/>
      <c r="B6" s="140"/>
      <c r="C6" s="138"/>
      <c r="D6" s="182"/>
      <c r="E6" s="168"/>
      <c r="F6" s="175"/>
      <c r="G6" s="152"/>
      <c r="H6" s="171"/>
      <c r="I6" s="177"/>
      <c r="J6" s="170"/>
      <c r="K6" s="138"/>
      <c r="L6" s="186"/>
      <c r="M6" s="164"/>
      <c r="N6" s="166"/>
      <c r="O6" s="189"/>
      <c r="P6" s="186"/>
      <c r="Q6" s="164"/>
      <c r="R6" s="166"/>
      <c r="S6" s="186"/>
      <c r="T6" s="164"/>
      <c r="U6" s="140"/>
    </row>
    <row r="7" spans="1:21" ht="24.75" customHeight="1">
      <c r="A7" s="39">
        <v>7</v>
      </c>
      <c r="B7" s="40">
        <v>201</v>
      </c>
      <c r="C7" s="41" t="s">
        <v>74</v>
      </c>
      <c r="D7" s="42" t="s">
        <v>67</v>
      </c>
      <c r="E7" s="68" t="s">
        <v>159</v>
      </c>
      <c r="F7" s="69">
        <v>0</v>
      </c>
      <c r="G7" s="70"/>
      <c r="H7" s="56"/>
      <c r="I7" s="71"/>
      <c r="J7" s="53"/>
      <c r="K7" s="43">
        <v>1</v>
      </c>
      <c r="L7" s="44">
        <v>1</v>
      </c>
      <c r="M7" s="44">
        <v>0</v>
      </c>
      <c r="N7" s="72">
        <f aca="true" t="shared" si="0" ref="N7:N17">IF(L7=""," ",ROUND(M7/L7*100,1))</f>
        <v>0</v>
      </c>
      <c r="O7" s="73"/>
      <c r="P7" s="56"/>
      <c r="Q7" s="44"/>
      <c r="R7" s="72" t="str">
        <f aca="true" t="shared" si="1" ref="R7:R13">IF(O7=""," ",ROUND(Q7/O7*100,1))</f>
        <v> </v>
      </c>
      <c r="S7" s="74">
        <v>839</v>
      </c>
      <c r="T7" s="75">
        <v>22</v>
      </c>
      <c r="U7" s="76">
        <f aca="true" t="shared" si="2" ref="U7:U17">IF(S7=""," ",ROUND(T7/S7*100,1))</f>
        <v>2.6</v>
      </c>
    </row>
    <row r="8" spans="1:21" ht="18.75" customHeight="1">
      <c r="A8" s="39">
        <v>7</v>
      </c>
      <c r="B8" s="40">
        <v>202</v>
      </c>
      <c r="C8" s="41" t="s">
        <v>69</v>
      </c>
      <c r="D8" s="123" t="s">
        <v>70</v>
      </c>
      <c r="E8" s="77"/>
      <c r="F8" s="69">
        <v>1</v>
      </c>
      <c r="G8" s="70">
        <v>36583</v>
      </c>
      <c r="H8" s="15" t="s">
        <v>154</v>
      </c>
      <c r="I8" s="71">
        <v>1</v>
      </c>
      <c r="J8" s="53">
        <v>0</v>
      </c>
      <c r="K8" s="43">
        <v>1</v>
      </c>
      <c r="L8" s="44">
        <v>1</v>
      </c>
      <c r="M8" s="44">
        <v>0</v>
      </c>
      <c r="N8" s="72"/>
      <c r="O8" s="73"/>
      <c r="P8" s="56"/>
      <c r="Q8" s="44"/>
      <c r="R8" s="72" t="str">
        <f t="shared" si="1"/>
        <v> </v>
      </c>
      <c r="S8" s="73">
        <v>498</v>
      </c>
      <c r="T8" s="44">
        <v>10</v>
      </c>
      <c r="U8" s="76">
        <f t="shared" si="2"/>
        <v>2</v>
      </c>
    </row>
    <row r="9" spans="1:21" ht="37.5" customHeight="1">
      <c r="A9" s="52">
        <v>7</v>
      </c>
      <c r="B9" s="78">
        <v>203</v>
      </c>
      <c r="C9" s="41" t="s">
        <v>74</v>
      </c>
      <c r="D9" s="42" t="s">
        <v>75</v>
      </c>
      <c r="E9" s="68" t="s">
        <v>155</v>
      </c>
      <c r="F9" s="69">
        <v>1</v>
      </c>
      <c r="G9" s="70">
        <v>37607</v>
      </c>
      <c r="H9" s="15" t="s">
        <v>156</v>
      </c>
      <c r="I9" s="71">
        <v>2</v>
      </c>
      <c r="J9" s="53">
        <v>0</v>
      </c>
      <c r="K9" s="43">
        <v>1</v>
      </c>
      <c r="L9" s="44">
        <v>1</v>
      </c>
      <c r="M9" s="44">
        <v>0</v>
      </c>
      <c r="N9" s="72">
        <f t="shared" si="0"/>
        <v>0</v>
      </c>
      <c r="O9" s="73"/>
      <c r="P9" s="56"/>
      <c r="Q9" s="44"/>
      <c r="R9" s="72" t="str">
        <f t="shared" si="1"/>
        <v> </v>
      </c>
      <c r="S9" s="73">
        <v>664</v>
      </c>
      <c r="T9" s="44">
        <v>23</v>
      </c>
      <c r="U9" s="76">
        <f t="shared" si="2"/>
        <v>3.5</v>
      </c>
    </row>
    <row r="10" spans="1:21" ht="32.25" customHeight="1">
      <c r="A10" s="39">
        <v>7</v>
      </c>
      <c r="B10" s="40">
        <v>204</v>
      </c>
      <c r="C10" s="41" t="s">
        <v>74</v>
      </c>
      <c r="D10" s="42" t="s">
        <v>78</v>
      </c>
      <c r="E10" s="68" t="s">
        <v>157</v>
      </c>
      <c r="F10" s="69">
        <v>0</v>
      </c>
      <c r="G10" s="70"/>
      <c r="H10" s="56"/>
      <c r="I10" s="71"/>
      <c r="J10" s="53"/>
      <c r="K10" s="43">
        <v>1</v>
      </c>
      <c r="L10" s="44">
        <v>2</v>
      </c>
      <c r="M10" s="44">
        <v>0</v>
      </c>
      <c r="N10" s="72">
        <f t="shared" si="0"/>
        <v>0</v>
      </c>
      <c r="O10" s="73"/>
      <c r="P10" s="56"/>
      <c r="Q10" s="44"/>
      <c r="R10" s="72" t="str">
        <f t="shared" si="1"/>
        <v> </v>
      </c>
      <c r="S10" s="73">
        <v>642</v>
      </c>
      <c r="T10" s="44">
        <v>20</v>
      </c>
      <c r="U10" s="76">
        <f t="shared" si="2"/>
        <v>3.1</v>
      </c>
    </row>
    <row r="11" spans="1:21" ht="12.75" customHeight="1">
      <c r="A11" s="39">
        <v>7</v>
      </c>
      <c r="B11" s="40">
        <v>205</v>
      </c>
      <c r="C11" s="41" t="s">
        <v>74</v>
      </c>
      <c r="D11" s="42" t="s">
        <v>80</v>
      </c>
      <c r="E11" s="77"/>
      <c r="F11" s="69">
        <v>0</v>
      </c>
      <c r="G11" s="70"/>
      <c r="H11" s="56"/>
      <c r="I11" s="71"/>
      <c r="J11" s="53"/>
      <c r="K11" s="43">
        <v>0</v>
      </c>
      <c r="L11" s="44">
        <v>1</v>
      </c>
      <c r="M11" s="44">
        <v>0</v>
      </c>
      <c r="N11" s="72">
        <f t="shared" si="0"/>
        <v>0</v>
      </c>
      <c r="O11" s="73"/>
      <c r="P11" s="56"/>
      <c r="Q11" s="44"/>
      <c r="R11" s="72" t="str">
        <f t="shared" si="1"/>
        <v> </v>
      </c>
      <c r="S11" s="73">
        <v>167</v>
      </c>
      <c r="T11" s="44">
        <v>4</v>
      </c>
      <c r="U11" s="76">
        <f t="shared" si="2"/>
        <v>2.4</v>
      </c>
    </row>
    <row r="12" spans="1:21" ht="12.75" customHeight="1">
      <c r="A12" s="52">
        <v>7</v>
      </c>
      <c r="B12" s="53">
        <v>207</v>
      </c>
      <c r="C12" s="55" t="s">
        <v>74</v>
      </c>
      <c r="D12" s="44" t="s">
        <v>82</v>
      </c>
      <c r="E12" s="77"/>
      <c r="F12" s="69">
        <v>0</v>
      </c>
      <c r="G12" s="70"/>
      <c r="H12" s="56"/>
      <c r="I12" s="71"/>
      <c r="J12" s="53"/>
      <c r="K12" s="41">
        <v>1</v>
      </c>
      <c r="L12" s="44">
        <v>1</v>
      </c>
      <c r="M12" s="44">
        <v>0</v>
      </c>
      <c r="N12" s="72">
        <f t="shared" si="0"/>
        <v>0</v>
      </c>
      <c r="O12" s="73"/>
      <c r="P12" s="56"/>
      <c r="Q12" s="44"/>
      <c r="R12" s="72" t="str">
        <f t="shared" si="1"/>
        <v> </v>
      </c>
      <c r="S12" s="73">
        <v>117</v>
      </c>
      <c r="T12" s="44">
        <v>3</v>
      </c>
      <c r="U12" s="76">
        <f t="shared" si="2"/>
        <v>2.6</v>
      </c>
    </row>
    <row r="13" spans="1:21" ht="12.75" customHeight="1">
      <c r="A13" s="39">
        <v>7</v>
      </c>
      <c r="B13" s="40">
        <v>208</v>
      </c>
      <c r="C13" s="55" t="s">
        <v>69</v>
      </c>
      <c r="D13" s="58" t="s">
        <v>85</v>
      </c>
      <c r="E13" s="77"/>
      <c r="F13" s="69">
        <v>1</v>
      </c>
      <c r="G13" s="70"/>
      <c r="H13" s="56"/>
      <c r="I13" s="71"/>
      <c r="J13" s="53"/>
      <c r="K13" s="41">
        <v>1</v>
      </c>
      <c r="L13" s="44">
        <v>1</v>
      </c>
      <c r="M13" s="44">
        <v>0</v>
      </c>
      <c r="N13" s="72">
        <f t="shared" si="0"/>
        <v>0</v>
      </c>
      <c r="O13" s="73"/>
      <c r="P13" s="56"/>
      <c r="Q13" s="44"/>
      <c r="R13" s="72" t="str">
        <f t="shared" si="1"/>
        <v> </v>
      </c>
      <c r="S13" s="73">
        <v>275</v>
      </c>
      <c r="T13" s="44">
        <v>6</v>
      </c>
      <c r="U13" s="76">
        <f t="shared" si="2"/>
        <v>2.2</v>
      </c>
    </row>
    <row r="14" spans="1:21" ht="12.75" customHeight="1">
      <c r="A14" s="39">
        <v>7</v>
      </c>
      <c r="B14" s="40">
        <v>209</v>
      </c>
      <c r="C14" s="55" t="s">
        <v>74</v>
      </c>
      <c r="D14" s="42" t="s">
        <v>87</v>
      </c>
      <c r="E14" s="77"/>
      <c r="F14" s="69">
        <v>0</v>
      </c>
      <c r="G14" s="70"/>
      <c r="H14" s="56"/>
      <c r="I14" s="71"/>
      <c r="J14" s="53"/>
      <c r="K14" s="43">
        <v>1</v>
      </c>
      <c r="L14" s="44">
        <v>1</v>
      </c>
      <c r="M14" s="44">
        <v>0</v>
      </c>
      <c r="N14" s="72">
        <f t="shared" si="0"/>
        <v>0</v>
      </c>
      <c r="O14" s="73"/>
      <c r="P14" s="56"/>
      <c r="Q14" s="44"/>
      <c r="R14" s="72"/>
      <c r="S14" s="73">
        <v>74</v>
      </c>
      <c r="T14" s="44">
        <v>0</v>
      </c>
      <c r="U14" s="76">
        <f t="shared" si="2"/>
        <v>0</v>
      </c>
    </row>
    <row r="15" spans="1:21" ht="12.75" customHeight="1">
      <c r="A15" s="39">
        <v>7</v>
      </c>
      <c r="B15" s="40">
        <v>210</v>
      </c>
      <c r="C15" s="55" t="s">
        <v>74</v>
      </c>
      <c r="D15" s="44" t="s">
        <v>147</v>
      </c>
      <c r="E15" s="77"/>
      <c r="F15" s="69">
        <v>0</v>
      </c>
      <c r="G15" s="70"/>
      <c r="H15" s="15"/>
      <c r="I15" s="71"/>
      <c r="J15" s="53"/>
      <c r="K15" s="41">
        <v>1</v>
      </c>
      <c r="L15" s="44">
        <v>1</v>
      </c>
      <c r="M15" s="44">
        <v>0</v>
      </c>
      <c r="N15" s="72">
        <f t="shared" si="0"/>
        <v>0</v>
      </c>
      <c r="O15" s="73"/>
      <c r="P15" s="56"/>
      <c r="Q15" s="44"/>
      <c r="R15" s="72" t="str">
        <f>IF(O15=""," ",ROUND(Q15/O15*100,1))</f>
        <v> </v>
      </c>
      <c r="S15" s="73">
        <v>373</v>
      </c>
      <c r="T15" s="44">
        <v>4</v>
      </c>
      <c r="U15" s="76">
        <f t="shared" si="2"/>
        <v>1.1</v>
      </c>
    </row>
    <row r="16" spans="1:21" ht="12.75" customHeight="1">
      <c r="A16" s="52">
        <v>7</v>
      </c>
      <c r="B16" s="53">
        <v>211</v>
      </c>
      <c r="C16" s="55" t="s">
        <v>74</v>
      </c>
      <c r="D16" s="44" t="s">
        <v>89</v>
      </c>
      <c r="E16" s="77"/>
      <c r="F16" s="73">
        <v>0</v>
      </c>
      <c r="G16" s="41"/>
      <c r="H16" s="79"/>
      <c r="I16" s="79"/>
      <c r="J16" s="40"/>
      <c r="K16" s="41">
        <v>1</v>
      </c>
      <c r="L16" s="44">
        <v>1</v>
      </c>
      <c r="M16" s="44">
        <v>0</v>
      </c>
      <c r="N16" s="72">
        <f t="shared" si="0"/>
        <v>0</v>
      </c>
      <c r="O16" s="73"/>
      <c r="P16" s="56"/>
      <c r="Q16" s="44"/>
      <c r="R16" s="72" t="str">
        <f>IF(O16=""," ",ROUND(Q16/O16*100,1))</f>
        <v> </v>
      </c>
      <c r="S16" s="73">
        <v>99</v>
      </c>
      <c r="T16" s="44">
        <v>0</v>
      </c>
      <c r="U16" s="76">
        <f t="shared" si="2"/>
        <v>0</v>
      </c>
    </row>
    <row r="17" spans="1:21" ht="12.75" customHeight="1">
      <c r="A17" s="39">
        <v>7</v>
      </c>
      <c r="B17" s="40">
        <v>212</v>
      </c>
      <c r="C17" s="55" t="s">
        <v>74</v>
      </c>
      <c r="D17" s="42" t="s">
        <v>184</v>
      </c>
      <c r="E17" s="77"/>
      <c r="F17" s="69">
        <v>0</v>
      </c>
      <c r="G17" s="70"/>
      <c r="H17" s="56"/>
      <c r="I17" s="71"/>
      <c r="J17" s="53"/>
      <c r="K17" s="41">
        <v>1</v>
      </c>
      <c r="L17" s="44">
        <v>1</v>
      </c>
      <c r="M17" s="44">
        <v>0</v>
      </c>
      <c r="N17" s="72">
        <f t="shared" si="0"/>
        <v>0</v>
      </c>
      <c r="O17" s="73"/>
      <c r="P17" s="56"/>
      <c r="Q17" s="44"/>
      <c r="R17" s="72"/>
      <c r="S17" s="73">
        <v>180</v>
      </c>
      <c r="T17" s="44">
        <v>4</v>
      </c>
      <c r="U17" s="76">
        <f t="shared" si="2"/>
        <v>2.2</v>
      </c>
    </row>
    <row r="18" spans="1:21" ht="12.75" customHeight="1">
      <c r="A18" s="39">
        <v>7</v>
      </c>
      <c r="B18" s="40">
        <v>213</v>
      </c>
      <c r="C18" s="55" t="s">
        <v>74</v>
      </c>
      <c r="D18" s="44" t="s">
        <v>148</v>
      </c>
      <c r="E18" s="77"/>
      <c r="F18" s="73">
        <v>0</v>
      </c>
      <c r="G18" s="41"/>
      <c r="H18" s="79"/>
      <c r="I18" s="79"/>
      <c r="J18" s="40"/>
      <c r="K18" s="41">
        <v>1</v>
      </c>
      <c r="L18" s="44">
        <v>1</v>
      </c>
      <c r="M18" s="44">
        <v>0</v>
      </c>
      <c r="N18" s="72">
        <f aca="true" t="shared" si="3" ref="N18:N30">IF(L18=""," ",ROUND(M18/L18*100,1))</f>
        <v>0</v>
      </c>
      <c r="O18" s="73"/>
      <c r="P18" s="56"/>
      <c r="Q18" s="44"/>
      <c r="R18" s="72" t="str">
        <f aca="true" t="shared" si="4" ref="R18:R30">IF(O18=""," ",ROUND(Q18/O18*100,1))</f>
        <v> </v>
      </c>
      <c r="S18" s="73">
        <v>399</v>
      </c>
      <c r="T18" s="44">
        <v>5</v>
      </c>
      <c r="U18" s="76">
        <f aca="true" t="shared" si="5" ref="U18:U30">IF(S18=""," ",ROUND(T18/S18*100,1))</f>
        <v>1.3</v>
      </c>
    </row>
    <row r="19" spans="1:21" ht="12.75" customHeight="1">
      <c r="A19" s="39">
        <v>7</v>
      </c>
      <c r="B19" s="40">
        <v>214</v>
      </c>
      <c r="C19" s="55" t="s">
        <v>74</v>
      </c>
      <c r="D19" s="44" t="s">
        <v>160</v>
      </c>
      <c r="E19" s="77"/>
      <c r="F19" s="73">
        <v>1</v>
      </c>
      <c r="G19" s="41"/>
      <c r="H19" s="79"/>
      <c r="I19" s="79"/>
      <c r="J19" s="40"/>
      <c r="K19" s="41">
        <v>1</v>
      </c>
      <c r="L19" s="44">
        <v>1</v>
      </c>
      <c r="M19" s="44">
        <v>0</v>
      </c>
      <c r="N19" s="72">
        <f t="shared" si="3"/>
        <v>0</v>
      </c>
      <c r="O19" s="73"/>
      <c r="P19" s="56"/>
      <c r="Q19" s="44"/>
      <c r="R19" s="72" t="str">
        <f t="shared" si="4"/>
        <v> </v>
      </c>
      <c r="S19" s="73">
        <v>115</v>
      </c>
      <c r="T19" s="44">
        <v>3</v>
      </c>
      <c r="U19" s="76">
        <f t="shared" si="5"/>
        <v>2.6</v>
      </c>
    </row>
    <row r="20" spans="1:21" ht="12.75" customHeight="1">
      <c r="A20" s="39">
        <v>7</v>
      </c>
      <c r="B20" s="40">
        <v>301</v>
      </c>
      <c r="C20" s="55" t="s">
        <v>74</v>
      </c>
      <c r="D20" s="44" t="s">
        <v>149</v>
      </c>
      <c r="E20" s="77"/>
      <c r="F20" s="73">
        <v>0</v>
      </c>
      <c r="G20" s="41"/>
      <c r="H20" s="79"/>
      <c r="I20" s="79"/>
      <c r="J20" s="40"/>
      <c r="K20" s="41"/>
      <c r="L20" s="44"/>
      <c r="M20" s="44"/>
      <c r="N20" s="72" t="str">
        <f t="shared" si="3"/>
        <v> </v>
      </c>
      <c r="O20" s="73">
        <v>1</v>
      </c>
      <c r="P20" s="80">
        <v>0</v>
      </c>
      <c r="Q20" s="75">
        <v>0</v>
      </c>
      <c r="R20" s="72">
        <f t="shared" si="4"/>
        <v>0</v>
      </c>
      <c r="S20" s="73">
        <v>51</v>
      </c>
      <c r="T20" s="44">
        <v>0</v>
      </c>
      <c r="U20" s="76">
        <f t="shared" si="5"/>
        <v>0</v>
      </c>
    </row>
    <row r="21" spans="1:21" ht="12.75" customHeight="1">
      <c r="A21" s="39">
        <v>7</v>
      </c>
      <c r="B21" s="40">
        <v>303</v>
      </c>
      <c r="C21" s="55" t="s">
        <v>74</v>
      </c>
      <c r="D21" s="44" t="s">
        <v>150</v>
      </c>
      <c r="E21" s="77"/>
      <c r="F21" s="73">
        <v>0</v>
      </c>
      <c r="G21" s="41"/>
      <c r="H21" s="79"/>
      <c r="I21" s="79"/>
      <c r="J21" s="40"/>
      <c r="K21" s="41"/>
      <c r="L21" s="44"/>
      <c r="M21" s="44"/>
      <c r="N21" s="72" t="str">
        <f t="shared" si="3"/>
        <v> </v>
      </c>
      <c r="O21" s="73">
        <v>1</v>
      </c>
      <c r="P21" s="56">
        <v>1</v>
      </c>
      <c r="Q21" s="44">
        <v>0</v>
      </c>
      <c r="R21" s="72">
        <f t="shared" si="4"/>
        <v>0</v>
      </c>
      <c r="S21" s="74">
        <v>64</v>
      </c>
      <c r="T21" s="75">
        <v>0</v>
      </c>
      <c r="U21" s="76">
        <f t="shared" si="5"/>
        <v>0</v>
      </c>
    </row>
    <row r="22" spans="1:21" ht="12.75" customHeight="1">
      <c r="A22" s="39">
        <v>7</v>
      </c>
      <c r="B22" s="40">
        <v>308</v>
      </c>
      <c r="C22" s="55" t="s">
        <v>74</v>
      </c>
      <c r="D22" s="44" t="s">
        <v>151</v>
      </c>
      <c r="E22" s="77"/>
      <c r="F22" s="73">
        <v>0</v>
      </c>
      <c r="G22" s="41"/>
      <c r="H22" s="79"/>
      <c r="I22" s="79"/>
      <c r="J22" s="40"/>
      <c r="K22" s="41"/>
      <c r="L22" s="44"/>
      <c r="M22" s="44"/>
      <c r="N22" s="72" t="str">
        <f t="shared" si="3"/>
        <v> </v>
      </c>
      <c r="O22" s="73">
        <v>1</v>
      </c>
      <c r="P22" s="56">
        <v>1</v>
      </c>
      <c r="Q22" s="44">
        <v>0</v>
      </c>
      <c r="R22" s="72">
        <f t="shared" si="4"/>
        <v>0</v>
      </c>
      <c r="S22" s="73">
        <v>14</v>
      </c>
      <c r="T22" s="44">
        <v>0</v>
      </c>
      <c r="U22" s="76">
        <f t="shared" si="5"/>
        <v>0</v>
      </c>
    </row>
    <row r="23" spans="1:21" ht="12.75" customHeight="1">
      <c r="A23" s="39">
        <v>7</v>
      </c>
      <c r="B23" s="40">
        <v>309</v>
      </c>
      <c r="C23" s="55" t="s">
        <v>74</v>
      </c>
      <c r="D23" s="44" t="s">
        <v>152</v>
      </c>
      <c r="E23" s="77"/>
      <c r="F23" s="73">
        <v>0</v>
      </c>
      <c r="G23" s="41"/>
      <c r="H23" s="79"/>
      <c r="I23" s="79"/>
      <c r="J23" s="40"/>
      <c r="K23" s="41"/>
      <c r="L23" s="44"/>
      <c r="M23" s="44"/>
      <c r="N23" s="72" t="str">
        <f t="shared" si="3"/>
        <v> </v>
      </c>
      <c r="O23" s="73">
        <v>1</v>
      </c>
      <c r="P23" s="56">
        <v>1</v>
      </c>
      <c r="Q23" s="44">
        <v>0</v>
      </c>
      <c r="R23" s="72">
        <f t="shared" si="4"/>
        <v>0</v>
      </c>
      <c r="S23" s="73">
        <v>41</v>
      </c>
      <c r="T23" s="44">
        <v>0</v>
      </c>
      <c r="U23" s="76">
        <f t="shared" si="5"/>
        <v>0</v>
      </c>
    </row>
    <row r="24" spans="1:21" ht="12.75" customHeight="1">
      <c r="A24" s="39">
        <v>7</v>
      </c>
      <c r="B24" s="40">
        <v>322</v>
      </c>
      <c r="C24" s="55" t="s">
        <v>74</v>
      </c>
      <c r="D24" s="44" t="s">
        <v>153</v>
      </c>
      <c r="E24" s="77"/>
      <c r="F24" s="73">
        <v>0</v>
      </c>
      <c r="G24" s="41"/>
      <c r="H24" s="79"/>
      <c r="I24" s="79"/>
      <c r="J24" s="40"/>
      <c r="K24" s="41"/>
      <c r="L24" s="44"/>
      <c r="M24" s="44"/>
      <c r="N24" s="72" t="str">
        <f t="shared" si="3"/>
        <v> </v>
      </c>
      <c r="O24" s="73">
        <v>1</v>
      </c>
      <c r="P24" s="56">
        <v>1</v>
      </c>
      <c r="Q24" s="44">
        <v>0</v>
      </c>
      <c r="R24" s="72">
        <f t="shared" si="4"/>
        <v>0</v>
      </c>
      <c r="S24" s="73">
        <v>17</v>
      </c>
      <c r="T24" s="44">
        <v>0</v>
      </c>
      <c r="U24" s="76">
        <f t="shared" si="5"/>
        <v>0</v>
      </c>
    </row>
    <row r="25" spans="1:21" ht="12.75" customHeight="1">
      <c r="A25" s="52">
        <v>7</v>
      </c>
      <c r="B25" s="53">
        <v>342</v>
      </c>
      <c r="C25" s="55" t="s">
        <v>74</v>
      </c>
      <c r="D25" s="44" t="s">
        <v>94</v>
      </c>
      <c r="E25" s="77"/>
      <c r="F25" s="73">
        <v>0</v>
      </c>
      <c r="G25" s="41"/>
      <c r="H25" s="79"/>
      <c r="I25" s="79"/>
      <c r="J25" s="40"/>
      <c r="K25" s="41"/>
      <c r="L25" s="44"/>
      <c r="M25" s="44"/>
      <c r="N25" s="72" t="str">
        <f t="shared" si="3"/>
        <v> </v>
      </c>
      <c r="O25" s="73">
        <v>1</v>
      </c>
      <c r="P25" s="56">
        <v>1</v>
      </c>
      <c r="Q25" s="44">
        <v>0</v>
      </c>
      <c r="R25" s="72">
        <f t="shared" si="4"/>
        <v>0</v>
      </c>
      <c r="S25" s="73">
        <v>13</v>
      </c>
      <c r="T25" s="44">
        <v>0</v>
      </c>
      <c r="U25" s="76">
        <f t="shared" si="5"/>
        <v>0</v>
      </c>
    </row>
    <row r="26" spans="1:21" ht="12.75" customHeight="1">
      <c r="A26" s="52">
        <v>7</v>
      </c>
      <c r="B26" s="53">
        <v>344</v>
      </c>
      <c r="C26" s="55" t="s">
        <v>74</v>
      </c>
      <c r="D26" s="44" t="s">
        <v>95</v>
      </c>
      <c r="E26" s="77"/>
      <c r="F26" s="73">
        <v>0</v>
      </c>
      <c r="G26" s="41"/>
      <c r="H26" s="79"/>
      <c r="I26" s="79"/>
      <c r="J26" s="40"/>
      <c r="K26" s="41"/>
      <c r="L26" s="44"/>
      <c r="M26" s="44"/>
      <c r="N26" s="72" t="str">
        <f t="shared" si="3"/>
        <v> </v>
      </c>
      <c r="O26" s="73">
        <v>1</v>
      </c>
      <c r="P26" s="56">
        <v>1</v>
      </c>
      <c r="Q26" s="44">
        <v>0</v>
      </c>
      <c r="R26" s="72">
        <f t="shared" si="4"/>
        <v>0</v>
      </c>
      <c r="S26" s="73">
        <v>20</v>
      </c>
      <c r="T26" s="44">
        <v>1</v>
      </c>
      <c r="U26" s="76">
        <f t="shared" si="5"/>
        <v>5</v>
      </c>
    </row>
    <row r="27" spans="1:21" ht="12.75" customHeight="1">
      <c r="A27" s="39">
        <v>7</v>
      </c>
      <c r="B27" s="40">
        <v>362</v>
      </c>
      <c r="C27" s="55" t="s">
        <v>66</v>
      </c>
      <c r="D27" s="42" t="s">
        <v>96</v>
      </c>
      <c r="E27" s="77"/>
      <c r="F27" s="69">
        <v>0</v>
      </c>
      <c r="G27" s="70"/>
      <c r="H27" s="56"/>
      <c r="I27" s="71"/>
      <c r="J27" s="53"/>
      <c r="K27" s="43"/>
      <c r="L27" s="44"/>
      <c r="M27" s="44"/>
      <c r="N27" s="72" t="str">
        <f t="shared" si="3"/>
        <v> </v>
      </c>
      <c r="O27" s="73">
        <v>1</v>
      </c>
      <c r="P27" s="56">
        <v>1</v>
      </c>
      <c r="Q27" s="44">
        <v>0</v>
      </c>
      <c r="R27" s="72">
        <f t="shared" si="4"/>
        <v>0</v>
      </c>
      <c r="S27" s="73">
        <v>38</v>
      </c>
      <c r="T27" s="44">
        <v>0</v>
      </c>
      <c r="U27" s="76">
        <f t="shared" si="5"/>
        <v>0</v>
      </c>
    </row>
    <row r="28" spans="1:21" ht="12.75" customHeight="1">
      <c r="A28" s="39">
        <v>7</v>
      </c>
      <c r="B28" s="40">
        <v>364</v>
      </c>
      <c r="C28" s="55" t="s">
        <v>66</v>
      </c>
      <c r="D28" s="42" t="s">
        <v>180</v>
      </c>
      <c r="E28" s="77"/>
      <c r="F28" s="69">
        <v>0</v>
      </c>
      <c r="G28" s="70"/>
      <c r="H28" s="56"/>
      <c r="I28" s="71"/>
      <c r="J28" s="53"/>
      <c r="K28" s="41"/>
      <c r="L28" s="44"/>
      <c r="M28" s="44"/>
      <c r="N28" s="72" t="str">
        <f t="shared" si="3"/>
        <v> </v>
      </c>
      <c r="O28" s="73">
        <v>1</v>
      </c>
      <c r="P28" s="56">
        <v>1</v>
      </c>
      <c r="Q28" s="44">
        <v>0</v>
      </c>
      <c r="R28" s="72">
        <f t="shared" si="4"/>
        <v>0</v>
      </c>
      <c r="S28" s="73">
        <v>8</v>
      </c>
      <c r="T28" s="44">
        <v>0</v>
      </c>
      <c r="U28" s="76">
        <f t="shared" si="5"/>
        <v>0</v>
      </c>
    </row>
    <row r="29" spans="1:21" ht="12.75" customHeight="1">
      <c r="A29" s="39">
        <v>7</v>
      </c>
      <c r="B29" s="40">
        <v>367</v>
      </c>
      <c r="C29" s="55" t="s">
        <v>66</v>
      </c>
      <c r="D29" s="44" t="s">
        <v>99</v>
      </c>
      <c r="E29" s="77"/>
      <c r="F29" s="69">
        <v>0</v>
      </c>
      <c r="G29" s="41"/>
      <c r="H29" s="79"/>
      <c r="I29" s="79"/>
      <c r="J29" s="40"/>
      <c r="K29" s="41"/>
      <c r="L29" s="44"/>
      <c r="M29" s="44"/>
      <c r="N29" s="72" t="str">
        <f t="shared" si="3"/>
        <v> </v>
      </c>
      <c r="O29" s="73">
        <v>1</v>
      </c>
      <c r="P29" s="56">
        <v>1</v>
      </c>
      <c r="Q29" s="44">
        <v>0</v>
      </c>
      <c r="R29" s="72">
        <f t="shared" si="4"/>
        <v>0</v>
      </c>
      <c r="S29" s="73">
        <v>27</v>
      </c>
      <c r="T29" s="44">
        <v>0</v>
      </c>
      <c r="U29" s="76">
        <f t="shared" si="5"/>
        <v>0</v>
      </c>
    </row>
    <row r="30" spans="1:21" ht="12.75" customHeight="1">
      <c r="A30" s="39">
        <v>7</v>
      </c>
      <c r="B30" s="40">
        <v>368</v>
      </c>
      <c r="C30" s="55" t="s">
        <v>66</v>
      </c>
      <c r="D30" s="44" t="s">
        <v>182</v>
      </c>
      <c r="E30" s="77"/>
      <c r="F30" s="69">
        <v>0</v>
      </c>
      <c r="G30" s="41"/>
      <c r="H30" s="79"/>
      <c r="I30" s="79"/>
      <c r="J30" s="40"/>
      <c r="K30" s="41"/>
      <c r="L30" s="44"/>
      <c r="M30" s="44"/>
      <c r="N30" s="72" t="str">
        <f t="shared" si="3"/>
        <v> </v>
      </c>
      <c r="O30" s="73">
        <v>1</v>
      </c>
      <c r="P30" s="56">
        <v>1</v>
      </c>
      <c r="Q30" s="44">
        <v>0</v>
      </c>
      <c r="R30" s="72">
        <f t="shared" si="4"/>
        <v>0</v>
      </c>
      <c r="S30" s="73">
        <v>104</v>
      </c>
      <c r="T30" s="44">
        <v>6</v>
      </c>
      <c r="U30" s="76">
        <f t="shared" si="5"/>
        <v>5.8</v>
      </c>
    </row>
    <row r="31" spans="1:21" ht="12.75" customHeight="1">
      <c r="A31" s="39">
        <v>7</v>
      </c>
      <c r="B31" s="40">
        <v>402</v>
      </c>
      <c r="C31" s="55" t="s">
        <v>69</v>
      </c>
      <c r="D31" s="58" t="s">
        <v>101</v>
      </c>
      <c r="E31" s="77"/>
      <c r="F31" s="73">
        <v>0</v>
      </c>
      <c r="G31" s="41"/>
      <c r="H31" s="79"/>
      <c r="I31" s="79"/>
      <c r="J31" s="40"/>
      <c r="K31" s="41"/>
      <c r="L31" s="44"/>
      <c r="M31" s="44"/>
      <c r="N31" s="72" t="str">
        <f aca="true" t="shared" si="6" ref="N31:N41">IF(L31=""," ",ROUND(M31/L31*100,1))</f>
        <v> </v>
      </c>
      <c r="O31" s="73">
        <v>1</v>
      </c>
      <c r="P31" s="56">
        <v>1</v>
      </c>
      <c r="Q31" s="44">
        <v>0</v>
      </c>
      <c r="R31" s="72">
        <f aca="true" t="shared" si="7" ref="R31:R41">IF(O31=""," ",ROUND(Q31/O31*100,1))</f>
        <v>0</v>
      </c>
      <c r="S31" s="73">
        <v>20</v>
      </c>
      <c r="T31" s="44">
        <v>0</v>
      </c>
      <c r="U31" s="76">
        <f aca="true" t="shared" si="8" ref="U31:U41">IF(S31=""," ",ROUND(T31/S31*100,1))</f>
        <v>0</v>
      </c>
    </row>
    <row r="32" spans="1:21" ht="12.75" customHeight="1">
      <c r="A32" s="39">
        <v>7</v>
      </c>
      <c r="B32" s="40">
        <v>405</v>
      </c>
      <c r="C32" s="55" t="s">
        <v>69</v>
      </c>
      <c r="D32" s="58" t="s">
        <v>103</v>
      </c>
      <c r="E32" s="77"/>
      <c r="F32" s="73">
        <v>0</v>
      </c>
      <c r="G32" s="41"/>
      <c r="H32" s="79"/>
      <c r="I32" s="79"/>
      <c r="J32" s="40"/>
      <c r="K32" s="41"/>
      <c r="L32" s="44"/>
      <c r="M32" s="44"/>
      <c r="N32" s="72" t="str">
        <f t="shared" si="6"/>
        <v> </v>
      </c>
      <c r="O32" s="73">
        <v>1</v>
      </c>
      <c r="P32" s="56">
        <v>1</v>
      </c>
      <c r="Q32" s="44">
        <v>0</v>
      </c>
      <c r="R32" s="72">
        <f t="shared" si="7"/>
        <v>0</v>
      </c>
      <c r="S32" s="73">
        <v>90</v>
      </c>
      <c r="T32" s="44">
        <v>2</v>
      </c>
      <c r="U32" s="76">
        <f t="shared" si="8"/>
        <v>2.2</v>
      </c>
    </row>
    <row r="33" spans="1:21" ht="12.75" customHeight="1">
      <c r="A33" s="39">
        <v>7</v>
      </c>
      <c r="B33" s="40">
        <v>407</v>
      </c>
      <c r="C33" s="55" t="s">
        <v>69</v>
      </c>
      <c r="D33" s="58" t="s">
        <v>105</v>
      </c>
      <c r="E33" s="77"/>
      <c r="F33" s="73">
        <v>0</v>
      </c>
      <c r="G33" s="41"/>
      <c r="H33" s="79"/>
      <c r="I33" s="79"/>
      <c r="J33" s="40"/>
      <c r="K33" s="41"/>
      <c r="L33" s="44"/>
      <c r="M33" s="44"/>
      <c r="N33" s="72" t="str">
        <f t="shared" si="6"/>
        <v> </v>
      </c>
      <c r="O33" s="73">
        <v>1</v>
      </c>
      <c r="P33" s="56">
        <v>1</v>
      </c>
      <c r="Q33" s="44">
        <v>0</v>
      </c>
      <c r="R33" s="72">
        <f t="shared" si="7"/>
        <v>0</v>
      </c>
      <c r="S33" s="73">
        <v>25</v>
      </c>
      <c r="T33" s="44">
        <v>0</v>
      </c>
      <c r="U33" s="76">
        <f t="shared" si="8"/>
        <v>0</v>
      </c>
    </row>
    <row r="34" spans="1:21" ht="12.75" customHeight="1">
      <c r="A34" s="39">
        <v>7</v>
      </c>
      <c r="B34" s="40">
        <v>408</v>
      </c>
      <c r="C34" s="55" t="s">
        <v>69</v>
      </c>
      <c r="D34" s="58" t="s">
        <v>107</v>
      </c>
      <c r="E34" s="77"/>
      <c r="F34" s="73">
        <v>0</v>
      </c>
      <c r="G34" s="41"/>
      <c r="H34" s="79"/>
      <c r="I34" s="79"/>
      <c r="J34" s="40"/>
      <c r="K34" s="41"/>
      <c r="L34" s="44"/>
      <c r="M34" s="44"/>
      <c r="N34" s="72" t="str">
        <f t="shared" si="6"/>
        <v> </v>
      </c>
      <c r="O34" s="73">
        <v>1</v>
      </c>
      <c r="P34" s="56">
        <v>1</v>
      </c>
      <c r="Q34" s="44">
        <v>0</v>
      </c>
      <c r="R34" s="72">
        <f t="shared" si="7"/>
        <v>0</v>
      </c>
      <c r="S34" s="73">
        <v>111</v>
      </c>
      <c r="T34" s="44">
        <v>6</v>
      </c>
      <c r="U34" s="76">
        <f t="shared" si="8"/>
        <v>5.4</v>
      </c>
    </row>
    <row r="35" spans="1:21" ht="13.5" customHeight="1">
      <c r="A35" s="39">
        <v>7</v>
      </c>
      <c r="B35" s="40">
        <v>421</v>
      </c>
      <c r="C35" s="41" t="s">
        <v>69</v>
      </c>
      <c r="D35" s="124" t="s">
        <v>108</v>
      </c>
      <c r="E35" s="77"/>
      <c r="F35" s="73">
        <v>0</v>
      </c>
      <c r="G35" s="41"/>
      <c r="H35" s="79"/>
      <c r="I35" s="79"/>
      <c r="J35" s="40"/>
      <c r="K35" s="41"/>
      <c r="L35" s="44"/>
      <c r="M35" s="44"/>
      <c r="N35" s="72" t="str">
        <f t="shared" si="6"/>
        <v> </v>
      </c>
      <c r="O35" s="73">
        <v>1</v>
      </c>
      <c r="P35" s="56">
        <v>1</v>
      </c>
      <c r="Q35" s="44">
        <v>0</v>
      </c>
      <c r="R35" s="72">
        <f t="shared" si="7"/>
        <v>0</v>
      </c>
      <c r="S35" s="73">
        <v>82</v>
      </c>
      <c r="T35" s="44">
        <v>2</v>
      </c>
      <c r="U35" s="76">
        <f t="shared" si="8"/>
        <v>2.4</v>
      </c>
    </row>
    <row r="36" spans="1:21" ht="12.75" customHeight="1">
      <c r="A36" s="39">
        <v>7</v>
      </c>
      <c r="B36" s="40">
        <v>422</v>
      </c>
      <c r="C36" s="41" t="s">
        <v>69</v>
      </c>
      <c r="D36" s="58" t="s">
        <v>109</v>
      </c>
      <c r="E36" s="77"/>
      <c r="F36" s="73">
        <v>0</v>
      </c>
      <c r="G36" s="41"/>
      <c r="H36" s="79"/>
      <c r="I36" s="79"/>
      <c r="J36" s="40"/>
      <c r="K36" s="41"/>
      <c r="L36" s="44"/>
      <c r="M36" s="44"/>
      <c r="N36" s="72" t="str">
        <f t="shared" si="6"/>
        <v> </v>
      </c>
      <c r="O36" s="73">
        <v>1</v>
      </c>
      <c r="P36" s="56">
        <v>1</v>
      </c>
      <c r="Q36" s="44">
        <v>0</v>
      </c>
      <c r="R36" s="72">
        <f t="shared" si="7"/>
        <v>0</v>
      </c>
      <c r="S36" s="73">
        <v>31</v>
      </c>
      <c r="T36" s="44">
        <v>3</v>
      </c>
      <c r="U36" s="76">
        <f t="shared" si="8"/>
        <v>9.7</v>
      </c>
    </row>
    <row r="37" spans="1:21" ht="12.75" customHeight="1">
      <c r="A37" s="39">
        <v>7</v>
      </c>
      <c r="B37" s="40">
        <v>423</v>
      </c>
      <c r="C37" s="41" t="s">
        <v>69</v>
      </c>
      <c r="D37" s="58" t="s">
        <v>111</v>
      </c>
      <c r="E37" s="77"/>
      <c r="F37" s="73">
        <v>0</v>
      </c>
      <c r="G37" s="41"/>
      <c r="H37" s="79"/>
      <c r="I37" s="79"/>
      <c r="J37" s="40"/>
      <c r="K37" s="41"/>
      <c r="L37" s="44"/>
      <c r="M37" s="44"/>
      <c r="N37" s="72" t="str">
        <f t="shared" si="6"/>
        <v> </v>
      </c>
      <c r="O37" s="73">
        <v>1</v>
      </c>
      <c r="P37" s="56">
        <v>1</v>
      </c>
      <c r="Q37" s="44">
        <v>0</v>
      </c>
      <c r="R37" s="72">
        <f t="shared" si="7"/>
        <v>0</v>
      </c>
      <c r="S37" s="73">
        <v>47</v>
      </c>
      <c r="T37" s="44">
        <v>0</v>
      </c>
      <c r="U37" s="76">
        <f t="shared" si="8"/>
        <v>0</v>
      </c>
    </row>
    <row r="38" spans="1:21" ht="12.75" customHeight="1">
      <c r="A38" s="39">
        <v>7</v>
      </c>
      <c r="B38" s="40">
        <v>444</v>
      </c>
      <c r="C38" s="41" t="s">
        <v>69</v>
      </c>
      <c r="D38" s="58" t="s">
        <v>113</v>
      </c>
      <c r="E38" s="77"/>
      <c r="F38" s="73">
        <v>0</v>
      </c>
      <c r="G38" s="41"/>
      <c r="H38" s="79"/>
      <c r="I38" s="79"/>
      <c r="J38" s="40"/>
      <c r="K38" s="41"/>
      <c r="L38" s="44"/>
      <c r="M38" s="44"/>
      <c r="N38" s="72" t="str">
        <f t="shared" si="6"/>
        <v> </v>
      </c>
      <c r="O38" s="73">
        <v>1</v>
      </c>
      <c r="P38" s="56">
        <v>1</v>
      </c>
      <c r="Q38" s="44">
        <v>0</v>
      </c>
      <c r="R38" s="72">
        <f t="shared" si="7"/>
        <v>0</v>
      </c>
      <c r="S38" s="73">
        <v>18</v>
      </c>
      <c r="T38" s="44">
        <v>0</v>
      </c>
      <c r="U38" s="76">
        <f t="shared" si="8"/>
        <v>0</v>
      </c>
    </row>
    <row r="39" spans="1:21" ht="12.75" customHeight="1">
      <c r="A39" s="39">
        <v>7</v>
      </c>
      <c r="B39" s="40">
        <v>445</v>
      </c>
      <c r="C39" s="41" t="s">
        <v>69</v>
      </c>
      <c r="D39" s="58" t="s">
        <v>114</v>
      </c>
      <c r="E39" s="77"/>
      <c r="F39" s="73">
        <v>0</v>
      </c>
      <c r="G39" s="41"/>
      <c r="H39" s="79"/>
      <c r="I39" s="79"/>
      <c r="J39" s="40"/>
      <c r="K39" s="41"/>
      <c r="L39" s="44"/>
      <c r="M39" s="44"/>
      <c r="N39" s="72" t="str">
        <f t="shared" si="6"/>
        <v> </v>
      </c>
      <c r="O39" s="73">
        <v>1</v>
      </c>
      <c r="P39" s="56">
        <v>0</v>
      </c>
      <c r="Q39" s="44">
        <v>0</v>
      </c>
      <c r="R39" s="72">
        <f t="shared" si="7"/>
        <v>0</v>
      </c>
      <c r="S39" s="73">
        <v>30</v>
      </c>
      <c r="T39" s="44">
        <v>0</v>
      </c>
      <c r="U39" s="76">
        <f t="shared" si="8"/>
        <v>0</v>
      </c>
    </row>
    <row r="40" spans="1:21" ht="12.75" customHeight="1">
      <c r="A40" s="39">
        <v>7</v>
      </c>
      <c r="B40" s="40">
        <v>446</v>
      </c>
      <c r="C40" s="41" t="s">
        <v>69</v>
      </c>
      <c r="D40" s="58" t="s">
        <v>116</v>
      </c>
      <c r="E40" s="77"/>
      <c r="F40" s="73">
        <v>0</v>
      </c>
      <c r="G40" s="41"/>
      <c r="H40" s="79"/>
      <c r="I40" s="79"/>
      <c r="J40" s="40"/>
      <c r="K40" s="41"/>
      <c r="L40" s="44"/>
      <c r="M40" s="44"/>
      <c r="N40" s="72" t="str">
        <f t="shared" si="6"/>
        <v> </v>
      </c>
      <c r="O40" s="73">
        <v>1</v>
      </c>
      <c r="P40" s="56">
        <v>0</v>
      </c>
      <c r="Q40" s="44">
        <v>0</v>
      </c>
      <c r="R40" s="72">
        <f t="shared" si="7"/>
        <v>0</v>
      </c>
      <c r="S40" s="73">
        <v>10</v>
      </c>
      <c r="T40" s="44">
        <v>0</v>
      </c>
      <c r="U40" s="76">
        <f t="shared" si="8"/>
        <v>0</v>
      </c>
    </row>
    <row r="41" spans="1:21" ht="15.75" customHeight="1">
      <c r="A41" s="39">
        <v>7</v>
      </c>
      <c r="B41" s="40">
        <v>447</v>
      </c>
      <c r="C41" s="41" t="s">
        <v>69</v>
      </c>
      <c r="D41" s="124" t="s">
        <v>117</v>
      </c>
      <c r="E41" s="77"/>
      <c r="F41" s="73">
        <v>0</v>
      </c>
      <c r="G41" s="41"/>
      <c r="H41" s="79"/>
      <c r="I41" s="79"/>
      <c r="J41" s="40"/>
      <c r="K41" s="41"/>
      <c r="L41" s="44"/>
      <c r="M41" s="44"/>
      <c r="N41" s="72" t="str">
        <f t="shared" si="6"/>
        <v> </v>
      </c>
      <c r="O41" s="73">
        <v>1</v>
      </c>
      <c r="P41" s="56">
        <v>1</v>
      </c>
      <c r="Q41" s="44">
        <v>0</v>
      </c>
      <c r="R41" s="72">
        <f t="shared" si="7"/>
        <v>0</v>
      </c>
      <c r="S41" s="73">
        <v>157</v>
      </c>
      <c r="T41" s="44">
        <v>2</v>
      </c>
      <c r="U41" s="76">
        <f t="shared" si="8"/>
        <v>1.3</v>
      </c>
    </row>
    <row r="42" spans="1:21" ht="12.75" customHeight="1">
      <c r="A42" s="39">
        <v>7</v>
      </c>
      <c r="B42" s="40">
        <v>461</v>
      </c>
      <c r="C42" s="41" t="s">
        <v>74</v>
      </c>
      <c r="D42" s="44" t="s">
        <v>120</v>
      </c>
      <c r="E42" s="77"/>
      <c r="F42" s="73">
        <v>0</v>
      </c>
      <c r="G42" s="70"/>
      <c r="H42" s="56"/>
      <c r="I42" s="71"/>
      <c r="J42" s="53"/>
      <c r="K42" s="41"/>
      <c r="L42" s="44"/>
      <c r="M42" s="44"/>
      <c r="N42" s="72" t="str">
        <f aca="true" t="shared" si="9" ref="N42:N49">IF(L42=""," ",ROUND(M42/L42*100,1))</f>
        <v> </v>
      </c>
      <c r="O42" s="73">
        <v>1</v>
      </c>
      <c r="P42" s="56">
        <v>1</v>
      </c>
      <c r="Q42" s="44">
        <v>0</v>
      </c>
      <c r="R42" s="72">
        <f aca="true" t="shared" si="10" ref="R42:R49">IF(O42=""," ",ROUND(Q42/O42*100,1))</f>
        <v>0</v>
      </c>
      <c r="S42" s="73">
        <v>43</v>
      </c>
      <c r="T42" s="44">
        <v>2</v>
      </c>
      <c r="U42" s="76">
        <f aca="true" t="shared" si="11" ref="U42:U49">IF(S42=""," ",ROUND(T42/S42*100,1))</f>
        <v>4.7</v>
      </c>
    </row>
    <row r="43" spans="1:21" ht="12.75" customHeight="1">
      <c r="A43" s="39">
        <v>7</v>
      </c>
      <c r="B43" s="40">
        <v>464</v>
      </c>
      <c r="C43" s="41" t="s">
        <v>74</v>
      </c>
      <c r="D43" s="44" t="s">
        <v>121</v>
      </c>
      <c r="E43" s="77"/>
      <c r="F43" s="73">
        <v>0</v>
      </c>
      <c r="G43" s="41"/>
      <c r="H43" s="79"/>
      <c r="I43" s="79"/>
      <c r="J43" s="40"/>
      <c r="K43" s="41"/>
      <c r="L43" s="44"/>
      <c r="M43" s="44"/>
      <c r="N43" s="72" t="str">
        <f t="shared" si="9"/>
        <v> </v>
      </c>
      <c r="O43" s="73">
        <v>1</v>
      </c>
      <c r="P43" s="56">
        <v>1</v>
      </c>
      <c r="Q43" s="44">
        <v>0</v>
      </c>
      <c r="R43" s="72">
        <f t="shared" si="10"/>
        <v>0</v>
      </c>
      <c r="S43" s="73">
        <v>99</v>
      </c>
      <c r="T43" s="44">
        <v>7</v>
      </c>
      <c r="U43" s="76">
        <f t="shared" si="11"/>
        <v>7.1</v>
      </c>
    </row>
    <row r="44" spans="1:21" ht="12.75" customHeight="1">
      <c r="A44" s="39">
        <v>7</v>
      </c>
      <c r="B44" s="40">
        <v>465</v>
      </c>
      <c r="C44" s="41" t="s">
        <v>74</v>
      </c>
      <c r="D44" s="44" t="s">
        <v>123</v>
      </c>
      <c r="E44" s="77"/>
      <c r="F44" s="73">
        <v>0</v>
      </c>
      <c r="G44" s="41"/>
      <c r="H44" s="79"/>
      <c r="I44" s="79"/>
      <c r="J44" s="40"/>
      <c r="K44" s="41"/>
      <c r="L44" s="44"/>
      <c r="M44" s="44"/>
      <c r="N44" s="72" t="str">
        <f t="shared" si="9"/>
        <v> </v>
      </c>
      <c r="O44" s="73">
        <v>1</v>
      </c>
      <c r="P44" s="56">
        <v>1</v>
      </c>
      <c r="Q44" s="44">
        <v>0</v>
      </c>
      <c r="R44" s="72">
        <f t="shared" si="10"/>
        <v>0</v>
      </c>
      <c r="S44" s="73">
        <v>11</v>
      </c>
      <c r="T44" s="44">
        <v>0</v>
      </c>
      <c r="U44" s="76">
        <f t="shared" si="11"/>
        <v>0</v>
      </c>
    </row>
    <row r="45" spans="1:21" ht="12.75" customHeight="1">
      <c r="A45" s="39">
        <v>7</v>
      </c>
      <c r="B45" s="40">
        <v>466</v>
      </c>
      <c r="C45" s="41" t="s">
        <v>74</v>
      </c>
      <c r="D45" s="44" t="s">
        <v>174</v>
      </c>
      <c r="E45" s="77"/>
      <c r="F45" s="73">
        <v>0</v>
      </c>
      <c r="G45" s="41"/>
      <c r="H45" s="79"/>
      <c r="I45" s="79"/>
      <c r="J45" s="40"/>
      <c r="K45" s="41"/>
      <c r="L45" s="44"/>
      <c r="M45" s="44"/>
      <c r="N45" s="72" t="str">
        <f t="shared" si="9"/>
        <v> </v>
      </c>
      <c r="O45" s="73">
        <v>1</v>
      </c>
      <c r="P45" s="56">
        <v>1</v>
      </c>
      <c r="Q45" s="44">
        <v>0</v>
      </c>
      <c r="R45" s="72">
        <f t="shared" si="10"/>
        <v>0</v>
      </c>
      <c r="S45" s="73">
        <v>89</v>
      </c>
      <c r="T45" s="44">
        <v>3</v>
      </c>
      <c r="U45" s="76">
        <f t="shared" si="11"/>
        <v>3.4</v>
      </c>
    </row>
    <row r="46" spans="1:21" ht="12.75" customHeight="1">
      <c r="A46" s="39">
        <v>7</v>
      </c>
      <c r="B46" s="40">
        <v>481</v>
      </c>
      <c r="C46" s="41" t="s">
        <v>74</v>
      </c>
      <c r="D46" s="44" t="s">
        <v>175</v>
      </c>
      <c r="E46" s="77"/>
      <c r="F46" s="73">
        <v>0</v>
      </c>
      <c r="G46" s="41"/>
      <c r="H46" s="79"/>
      <c r="I46" s="79"/>
      <c r="J46" s="40"/>
      <c r="K46" s="41"/>
      <c r="L46" s="44"/>
      <c r="M46" s="44"/>
      <c r="N46" s="72" t="str">
        <f t="shared" si="9"/>
        <v> </v>
      </c>
      <c r="O46" s="73">
        <v>1</v>
      </c>
      <c r="P46" s="56">
        <v>1</v>
      </c>
      <c r="Q46" s="44">
        <v>0</v>
      </c>
      <c r="R46" s="72">
        <f t="shared" si="10"/>
        <v>0</v>
      </c>
      <c r="S46" s="73">
        <v>53</v>
      </c>
      <c r="T46" s="44">
        <v>0</v>
      </c>
      <c r="U46" s="76">
        <f t="shared" si="11"/>
        <v>0</v>
      </c>
    </row>
    <row r="47" spans="1:21" ht="12.75" customHeight="1">
      <c r="A47" s="39">
        <v>7</v>
      </c>
      <c r="B47" s="40">
        <v>482</v>
      </c>
      <c r="C47" s="41" t="s">
        <v>74</v>
      </c>
      <c r="D47" s="44" t="s">
        <v>158</v>
      </c>
      <c r="E47" s="77"/>
      <c r="F47" s="73">
        <v>0</v>
      </c>
      <c r="G47" s="41"/>
      <c r="H47" s="79"/>
      <c r="I47" s="79"/>
      <c r="J47" s="40"/>
      <c r="K47" s="41"/>
      <c r="L47" s="44"/>
      <c r="M47" s="44"/>
      <c r="N47" s="72" t="str">
        <f t="shared" si="9"/>
        <v> </v>
      </c>
      <c r="O47" s="73">
        <v>1</v>
      </c>
      <c r="P47" s="56">
        <v>1</v>
      </c>
      <c r="Q47" s="44">
        <v>0</v>
      </c>
      <c r="R47" s="72">
        <f t="shared" si="10"/>
        <v>0</v>
      </c>
      <c r="S47" s="73">
        <v>21</v>
      </c>
      <c r="T47" s="44">
        <v>0</v>
      </c>
      <c r="U47" s="76">
        <f t="shared" si="11"/>
        <v>0</v>
      </c>
    </row>
    <row r="48" spans="1:21" ht="12.75" customHeight="1">
      <c r="A48" s="39">
        <v>7</v>
      </c>
      <c r="B48" s="40">
        <v>483</v>
      </c>
      <c r="C48" s="41" t="s">
        <v>74</v>
      </c>
      <c r="D48" s="44" t="s">
        <v>176</v>
      </c>
      <c r="E48" s="77"/>
      <c r="F48" s="73">
        <v>0</v>
      </c>
      <c r="G48" s="41"/>
      <c r="H48" s="79"/>
      <c r="I48" s="79"/>
      <c r="J48" s="40"/>
      <c r="K48" s="41"/>
      <c r="L48" s="44"/>
      <c r="M48" s="44"/>
      <c r="N48" s="72" t="str">
        <f t="shared" si="9"/>
        <v> </v>
      </c>
      <c r="O48" s="73">
        <v>1</v>
      </c>
      <c r="P48" s="56">
        <v>1</v>
      </c>
      <c r="Q48" s="44">
        <v>0</v>
      </c>
      <c r="R48" s="72">
        <f t="shared" si="10"/>
        <v>0</v>
      </c>
      <c r="S48" s="73">
        <v>43</v>
      </c>
      <c r="T48" s="44">
        <v>0</v>
      </c>
      <c r="U48" s="76">
        <f t="shared" si="11"/>
        <v>0</v>
      </c>
    </row>
    <row r="49" spans="1:21" ht="12.75" customHeight="1">
      <c r="A49" s="39">
        <v>7</v>
      </c>
      <c r="B49" s="40">
        <v>484</v>
      </c>
      <c r="C49" s="41" t="s">
        <v>74</v>
      </c>
      <c r="D49" s="44" t="s">
        <v>126</v>
      </c>
      <c r="E49" s="77"/>
      <c r="F49" s="73">
        <v>0</v>
      </c>
      <c r="G49" s="41"/>
      <c r="H49" s="79"/>
      <c r="I49" s="79"/>
      <c r="J49" s="40"/>
      <c r="K49" s="41"/>
      <c r="L49" s="44"/>
      <c r="M49" s="44"/>
      <c r="N49" s="72" t="str">
        <f t="shared" si="9"/>
        <v> </v>
      </c>
      <c r="O49" s="73">
        <v>1</v>
      </c>
      <c r="P49" s="56">
        <v>1</v>
      </c>
      <c r="Q49" s="44">
        <v>0</v>
      </c>
      <c r="R49" s="72">
        <f t="shared" si="10"/>
        <v>0</v>
      </c>
      <c r="S49" s="73">
        <v>7</v>
      </c>
      <c r="T49" s="44">
        <v>0</v>
      </c>
      <c r="U49" s="76">
        <f t="shared" si="11"/>
        <v>0</v>
      </c>
    </row>
    <row r="50" spans="1:21" ht="12.75" customHeight="1">
      <c r="A50" s="52">
        <v>7</v>
      </c>
      <c r="B50" s="78">
        <v>501</v>
      </c>
      <c r="C50" s="41" t="s">
        <v>74</v>
      </c>
      <c r="D50" s="42" t="s">
        <v>127</v>
      </c>
      <c r="E50" s="77"/>
      <c r="F50" s="69">
        <v>0</v>
      </c>
      <c r="G50" s="41"/>
      <c r="H50" s="79"/>
      <c r="I50" s="79"/>
      <c r="J50" s="40"/>
      <c r="K50" s="41"/>
      <c r="L50" s="44"/>
      <c r="M50" s="44"/>
      <c r="N50" s="72" t="str">
        <f aca="true" t="shared" si="12" ref="N50:N66">IF(L50=""," ",ROUND(M50/L50*100,1))</f>
        <v> </v>
      </c>
      <c r="O50" s="73">
        <v>1</v>
      </c>
      <c r="P50" s="56">
        <v>1</v>
      </c>
      <c r="Q50" s="44">
        <v>0</v>
      </c>
      <c r="R50" s="72">
        <f aca="true" t="shared" si="13" ref="R50:R56">IF(O50=""," ",ROUND(Q50/O50*100,1))</f>
        <v>0</v>
      </c>
      <c r="S50" s="73">
        <v>39</v>
      </c>
      <c r="T50" s="44">
        <v>0</v>
      </c>
      <c r="U50" s="76">
        <f aca="true" t="shared" si="14" ref="U50:U66">IF(S50=""," ",ROUND(T50/S50*100,1))</f>
        <v>0</v>
      </c>
    </row>
    <row r="51" spans="1:21" ht="12.75" customHeight="1">
      <c r="A51" s="52">
        <v>7</v>
      </c>
      <c r="B51" s="78">
        <v>502</v>
      </c>
      <c r="C51" s="41" t="s">
        <v>74</v>
      </c>
      <c r="D51" s="42" t="s">
        <v>172</v>
      </c>
      <c r="E51" s="77"/>
      <c r="F51" s="69">
        <v>0</v>
      </c>
      <c r="G51" s="41"/>
      <c r="H51" s="79"/>
      <c r="I51" s="79"/>
      <c r="J51" s="40"/>
      <c r="K51" s="41"/>
      <c r="L51" s="44"/>
      <c r="M51" s="44"/>
      <c r="N51" s="72" t="str">
        <f t="shared" si="12"/>
        <v> </v>
      </c>
      <c r="O51" s="73">
        <v>1</v>
      </c>
      <c r="P51" s="56">
        <v>0</v>
      </c>
      <c r="Q51" s="44">
        <v>0</v>
      </c>
      <c r="R51" s="72">
        <f t="shared" si="13"/>
        <v>0</v>
      </c>
      <c r="S51" s="73">
        <v>11</v>
      </c>
      <c r="T51" s="44">
        <v>0</v>
      </c>
      <c r="U51" s="76">
        <f t="shared" si="14"/>
        <v>0</v>
      </c>
    </row>
    <row r="52" spans="1:21" ht="12.75" customHeight="1">
      <c r="A52" s="52">
        <v>7</v>
      </c>
      <c r="B52" s="78">
        <v>503</v>
      </c>
      <c r="C52" s="41" t="s">
        <v>74</v>
      </c>
      <c r="D52" s="42" t="s">
        <v>130</v>
      </c>
      <c r="E52" s="77"/>
      <c r="F52" s="69">
        <v>0</v>
      </c>
      <c r="G52" s="41"/>
      <c r="H52" s="79"/>
      <c r="I52" s="79"/>
      <c r="J52" s="40"/>
      <c r="K52" s="41"/>
      <c r="L52" s="44"/>
      <c r="M52" s="44"/>
      <c r="N52" s="72" t="str">
        <f t="shared" si="12"/>
        <v> </v>
      </c>
      <c r="O52" s="73">
        <v>0</v>
      </c>
      <c r="P52" s="56">
        <v>1</v>
      </c>
      <c r="Q52" s="44">
        <v>0</v>
      </c>
      <c r="R52" s="72"/>
      <c r="S52" s="73">
        <v>18</v>
      </c>
      <c r="T52" s="44">
        <v>0</v>
      </c>
      <c r="U52" s="76">
        <f t="shared" si="14"/>
        <v>0</v>
      </c>
    </row>
    <row r="53" spans="1:21" ht="12.75" customHeight="1">
      <c r="A53" s="52">
        <v>7</v>
      </c>
      <c r="B53" s="78">
        <v>504</v>
      </c>
      <c r="C53" s="41" t="s">
        <v>74</v>
      </c>
      <c r="D53" s="42" t="s">
        <v>131</v>
      </c>
      <c r="E53" s="77"/>
      <c r="F53" s="69">
        <v>0</v>
      </c>
      <c r="G53" s="41"/>
      <c r="H53" s="79"/>
      <c r="I53" s="79"/>
      <c r="J53" s="40"/>
      <c r="K53" s="41"/>
      <c r="L53" s="44"/>
      <c r="M53" s="44"/>
      <c r="N53" s="72" t="str">
        <f t="shared" si="12"/>
        <v> </v>
      </c>
      <c r="O53" s="73">
        <v>1</v>
      </c>
      <c r="P53" s="56">
        <v>0</v>
      </c>
      <c r="Q53" s="44">
        <v>0</v>
      </c>
      <c r="R53" s="72">
        <f t="shared" si="13"/>
        <v>0</v>
      </c>
      <c r="S53" s="73">
        <v>26</v>
      </c>
      <c r="T53" s="44">
        <v>0</v>
      </c>
      <c r="U53" s="76">
        <f t="shared" si="14"/>
        <v>0</v>
      </c>
    </row>
    <row r="54" spans="1:21" ht="12.75" customHeight="1">
      <c r="A54" s="52">
        <v>7</v>
      </c>
      <c r="B54" s="78">
        <v>505</v>
      </c>
      <c r="C54" s="41" t="s">
        <v>74</v>
      </c>
      <c r="D54" s="42" t="s">
        <v>173</v>
      </c>
      <c r="E54" s="77"/>
      <c r="F54" s="69">
        <v>0</v>
      </c>
      <c r="G54" s="41"/>
      <c r="H54" s="79"/>
      <c r="I54" s="79"/>
      <c r="J54" s="40"/>
      <c r="K54" s="41"/>
      <c r="L54" s="44"/>
      <c r="M54" s="44"/>
      <c r="N54" s="72" t="str">
        <f t="shared" si="12"/>
        <v> </v>
      </c>
      <c r="O54" s="73">
        <v>1</v>
      </c>
      <c r="P54" s="56">
        <v>1</v>
      </c>
      <c r="Q54" s="44">
        <v>0</v>
      </c>
      <c r="R54" s="72">
        <f t="shared" si="13"/>
        <v>0</v>
      </c>
      <c r="S54" s="73">
        <v>10</v>
      </c>
      <c r="T54" s="44">
        <v>0</v>
      </c>
      <c r="U54" s="76">
        <f t="shared" si="14"/>
        <v>0</v>
      </c>
    </row>
    <row r="55" spans="1:21" ht="12.75" customHeight="1">
      <c r="A55" s="52">
        <v>7</v>
      </c>
      <c r="B55" s="78">
        <v>521</v>
      </c>
      <c r="C55" s="41" t="s">
        <v>74</v>
      </c>
      <c r="D55" s="42" t="s">
        <v>132</v>
      </c>
      <c r="E55" s="77"/>
      <c r="F55" s="69">
        <v>0</v>
      </c>
      <c r="G55" s="41"/>
      <c r="H55" s="79"/>
      <c r="I55" s="79"/>
      <c r="J55" s="40"/>
      <c r="K55" s="41"/>
      <c r="L55" s="44"/>
      <c r="M55" s="44"/>
      <c r="N55" s="72" t="str">
        <f t="shared" si="12"/>
        <v> </v>
      </c>
      <c r="O55" s="73">
        <v>1</v>
      </c>
      <c r="P55" s="56">
        <v>1</v>
      </c>
      <c r="Q55" s="44">
        <v>0</v>
      </c>
      <c r="R55" s="72">
        <f t="shared" si="13"/>
        <v>0</v>
      </c>
      <c r="S55" s="73">
        <v>47</v>
      </c>
      <c r="T55" s="44">
        <v>0</v>
      </c>
      <c r="U55" s="76">
        <f t="shared" si="14"/>
        <v>0</v>
      </c>
    </row>
    <row r="56" spans="1:21" ht="12.75" customHeight="1">
      <c r="A56" s="52">
        <v>7</v>
      </c>
      <c r="B56" s="78">
        <v>522</v>
      </c>
      <c r="C56" s="41" t="s">
        <v>74</v>
      </c>
      <c r="D56" s="42" t="s">
        <v>133</v>
      </c>
      <c r="E56" s="77"/>
      <c r="F56" s="69">
        <v>0</v>
      </c>
      <c r="G56" s="41"/>
      <c r="H56" s="79"/>
      <c r="I56" s="79"/>
      <c r="J56" s="40"/>
      <c r="K56" s="41"/>
      <c r="L56" s="44"/>
      <c r="M56" s="44"/>
      <c r="N56" s="72" t="str">
        <f t="shared" si="12"/>
        <v> </v>
      </c>
      <c r="O56" s="73">
        <v>1</v>
      </c>
      <c r="P56" s="56">
        <v>1</v>
      </c>
      <c r="Q56" s="44">
        <v>0</v>
      </c>
      <c r="R56" s="72">
        <f t="shared" si="13"/>
        <v>0</v>
      </c>
      <c r="S56" s="73">
        <v>27</v>
      </c>
      <c r="T56" s="44">
        <v>0</v>
      </c>
      <c r="U56" s="76">
        <f t="shared" si="14"/>
        <v>0</v>
      </c>
    </row>
    <row r="57" spans="1:21" ht="12.75" customHeight="1">
      <c r="A57" s="39">
        <v>7</v>
      </c>
      <c r="B57" s="40">
        <v>541</v>
      </c>
      <c r="C57" s="41" t="s">
        <v>74</v>
      </c>
      <c r="D57" s="44" t="s">
        <v>186</v>
      </c>
      <c r="E57" s="77"/>
      <c r="F57" s="73">
        <v>0</v>
      </c>
      <c r="G57" s="41"/>
      <c r="H57" s="79"/>
      <c r="I57" s="79"/>
      <c r="J57" s="40"/>
      <c r="K57" s="41"/>
      <c r="L57" s="44"/>
      <c r="M57" s="44"/>
      <c r="N57" s="72" t="str">
        <f t="shared" si="12"/>
        <v> </v>
      </c>
      <c r="O57" s="73">
        <v>1</v>
      </c>
      <c r="P57" s="56">
        <v>1</v>
      </c>
      <c r="Q57" s="44">
        <v>0</v>
      </c>
      <c r="R57" s="72">
        <f aca="true" t="shared" si="15" ref="R57:R66">IF(P57=""," ",ROUND(Q57/P57*100,1))</f>
        <v>0</v>
      </c>
      <c r="S57" s="73">
        <v>27</v>
      </c>
      <c r="T57" s="44">
        <v>1</v>
      </c>
      <c r="U57" s="76">
        <f t="shared" si="14"/>
        <v>3.7</v>
      </c>
    </row>
    <row r="58" spans="1:21" ht="12.75" customHeight="1">
      <c r="A58" s="39">
        <v>7</v>
      </c>
      <c r="B58" s="40">
        <v>542</v>
      </c>
      <c r="C58" s="41" t="s">
        <v>74</v>
      </c>
      <c r="D58" s="44" t="s">
        <v>135</v>
      </c>
      <c r="E58" s="77"/>
      <c r="F58" s="73">
        <v>0</v>
      </c>
      <c r="G58" s="41"/>
      <c r="H58" s="79"/>
      <c r="I58" s="79"/>
      <c r="J58" s="40"/>
      <c r="K58" s="41"/>
      <c r="L58" s="44"/>
      <c r="M58" s="44"/>
      <c r="N58" s="72" t="str">
        <f t="shared" si="12"/>
        <v> </v>
      </c>
      <c r="O58" s="73">
        <v>1</v>
      </c>
      <c r="P58" s="56">
        <v>1</v>
      </c>
      <c r="Q58" s="44">
        <v>0</v>
      </c>
      <c r="R58" s="72">
        <f t="shared" si="15"/>
        <v>0</v>
      </c>
      <c r="S58" s="73">
        <v>20</v>
      </c>
      <c r="T58" s="44">
        <v>0</v>
      </c>
      <c r="U58" s="76">
        <f t="shared" si="14"/>
        <v>0</v>
      </c>
    </row>
    <row r="59" spans="1:21" ht="12.75" customHeight="1">
      <c r="A59" s="39">
        <v>7</v>
      </c>
      <c r="B59" s="40">
        <v>543</v>
      </c>
      <c r="C59" s="41" t="s">
        <v>74</v>
      </c>
      <c r="D59" s="44" t="s">
        <v>137</v>
      </c>
      <c r="E59" s="77"/>
      <c r="F59" s="73">
        <v>0</v>
      </c>
      <c r="G59" s="41"/>
      <c r="H59" s="79"/>
      <c r="I59" s="79"/>
      <c r="J59" s="40"/>
      <c r="K59" s="41"/>
      <c r="L59" s="44"/>
      <c r="M59" s="44"/>
      <c r="N59" s="72" t="str">
        <f t="shared" si="12"/>
        <v> </v>
      </c>
      <c r="O59" s="73">
        <v>1</v>
      </c>
      <c r="P59" s="56">
        <v>1</v>
      </c>
      <c r="Q59" s="44">
        <v>0</v>
      </c>
      <c r="R59" s="72">
        <f t="shared" si="15"/>
        <v>0</v>
      </c>
      <c r="S59" s="73">
        <v>27</v>
      </c>
      <c r="T59" s="44">
        <v>0</v>
      </c>
      <c r="U59" s="76">
        <f t="shared" si="14"/>
        <v>0</v>
      </c>
    </row>
    <row r="60" spans="1:21" ht="12.75" customHeight="1">
      <c r="A60" s="39">
        <v>7</v>
      </c>
      <c r="B60" s="40">
        <v>544</v>
      </c>
      <c r="C60" s="41" t="s">
        <v>74</v>
      </c>
      <c r="D60" s="44" t="s">
        <v>139</v>
      </c>
      <c r="E60" s="77"/>
      <c r="F60" s="73">
        <v>1</v>
      </c>
      <c r="G60" s="41"/>
      <c r="H60" s="79"/>
      <c r="I60" s="79"/>
      <c r="J60" s="40"/>
      <c r="K60" s="41"/>
      <c r="L60" s="44"/>
      <c r="M60" s="44"/>
      <c r="N60" s="72" t="str">
        <f t="shared" si="12"/>
        <v> </v>
      </c>
      <c r="O60" s="73">
        <v>1</v>
      </c>
      <c r="P60" s="56">
        <v>0</v>
      </c>
      <c r="Q60" s="44">
        <v>0</v>
      </c>
      <c r="R60" s="72">
        <f>IF(O60=""," ",ROUND(Q60/O60*100,1))</f>
        <v>0</v>
      </c>
      <c r="S60" s="73">
        <v>8</v>
      </c>
      <c r="T60" s="44">
        <v>0</v>
      </c>
      <c r="U60" s="76">
        <f t="shared" si="14"/>
        <v>0</v>
      </c>
    </row>
    <row r="61" spans="1:21" ht="12.75" customHeight="1">
      <c r="A61" s="39">
        <v>7</v>
      </c>
      <c r="B61" s="40">
        <v>545</v>
      </c>
      <c r="C61" s="41" t="s">
        <v>74</v>
      </c>
      <c r="D61" s="44" t="s">
        <v>140</v>
      </c>
      <c r="E61" s="77"/>
      <c r="F61" s="73">
        <v>0</v>
      </c>
      <c r="G61" s="41"/>
      <c r="H61" s="79"/>
      <c r="I61" s="79"/>
      <c r="J61" s="40"/>
      <c r="K61" s="41"/>
      <c r="L61" s="44"/>
      <c r="M61" s="44"/>
      <c r="N61" s="72" t="str">
        <f t="shared" si="12"/>
        <v> </v>
      </c>
      <c r="O61" s="73">
        <v>1</v>
      </c>
      <c r="P61" s="56">
        <v>1</v>
      </c>
      <c r="Q61" s="44">
        <v>0</v>
      </c>
      <c r="R61" s="72">
        <f t="shared" si="15"/>
        <v>0</v>
      </c>
      <c r="S61" s="73">
        <v>21</v>
      </c>
      <c r="T61" s="44">
        <v>0</v>
      </c>
      <c r="U61" s="76">
        <f t="shared" si="14"/>
        <v>0</v>
      </c>
    </row>
    <row r="62" spans="1:21" ht="12.75" customHeight="1">
      <c r="A62" s="39">
        <v>7</v>
      </c>
      <c r="B62" s="40">
        <v>546</v>
      </c>
      <c r="C62" s="41" t="s">
        <v>74</v>
      </c>
      <c r="D62" s="44" t="s">
        <v>141</v>
      </c>
      <c r="E62" s="77"/>
      <c r="F62" s="73">
        <v>0</v>
      </c>
      <c r="G62" s="41"/>
      <c r="H62" s="79"/>
      <c r="I62" s="79"/>
      <c r="J62" s="40"/>
      <c r="K62" s="41"/>
      <c r="L62" s="44"/>
      <c r="M62" s="44"/>
      <c r="N62" s="72" t="str">
        <f t="shared" si="12"/>
        <v> </v>
      </c>
      <c r="O62" s="73">
        <v>1</v>
      </c>
      <c r="P62" s="56">
        <v>1</v>
      </c>
      <c r="Q62" s="44">
        <v>0</v>
      </c>
      <c r="R62" s="72">
        <f t="shared" si="15"/>
        <v>0</v>
      </c>
      <c r="S62" s="73">
        <v>17</v>
      </c>
      <c r="T62" s="44">
        <v>0</v>
      </c>
      <c r="U62" s="76">
        <f t="shared" si="14"/>
        <v>0</v>
      </c>
    </row>
    <row r="63" spans="1:21" ht="12.75" customHeight="1">
      <c r="A63" s="39">
        <v>7</v>
      </c>
      <c r="B63" s="40">
        <v>547</v>
      </c>
      <c r="C63" s="41" t="s">
        <v>74</v>
      </c>
      <c r="D63" s="44" t="s">
        <v>142</v>
      </c>
      <c r="E63" s="77"/>
      <c r="F63" s="73">
        <v>0</v>
      </c>
      <c r="G63" s="41"/>
      <c r="H63" s="79"/>
      <c r="I63" s="79"/>
      <c r="J63" s="40"/>
      <c r="K63" s="41"/>
      <c r="L63" s="44"/>
      <c r="M63" s="44"/>
      <c r="N63" s="72" t="str">
        <f t="shared" si="12"/>
        <v> </v>
      </c>
      <c r="O63" s="73">
        <v>1</v>
      </c>
      <c r="P63" s="56">
        <v>1</v>
      </c>
      <c r="Q63" s="44">
        <v>0</v>
      </c>
      <c r="R63" s="72">
        <f t="shared" si="15"/>
        <v>0</v>
      </c>
      <c r="S63" s="73">
        <v>50</v>
      </c>
      <c r="T63" s="44">
        <v>0</v>
      </c>
      <c r="U63" s="76">
        <f t="shared" si="14"/>
        <v>0</v>
      </c>
    </row>
    <row r="64" spans="1:21" ht="12.75" customHeight="1">
      <c r="A64" s="39">
        <v>7</v>
      </c>
      <c r="B64" s="40">
        <v>548</v>
      </c>
      <c r="C64" s="41" t="s">
        <v>74</v>
      </c>
      <c r="D64" s="44" t="s">
        <v>143</v>
      </c>
      <c r="E64" s="77"/>
      <c r="F64" s="73">
        <v>0</v>
      </c>
      <c r="G64" s="41"/>
      <c r="H64" s="79"/>
      <c r="I64" s="79"/>
      <c r="J64" s="40"/>
      <c r="K64" s="41"/>
      <c r="L64" s="44"/>
      <c r="M64" s="44"/>
      <c r="N64" s="72" t="str">
        <f t="shared" si="12"/>
        <v> </v>
      </c>
      <c r="O64" s="73">
        <v>1</v>
      </c>
      <c r="P64" s="56">
        <v>0</v>
      </c>
      <c r="Q64" s="44">
        <v>0</v>
      </c>
      <c r="R64" s="72">
        <f>IF(O64=""," ",ROUND(Q64/O64*100,1))</f>
        <v>0</v>
      </c>
      <c r="S64" s="73">
        <v>11</v>
      </c>
      <c r="T64" s="44">
        <v>0</v>
      </c>
      <c r="U64" s="76">
        <f t="shared" si="14"/>
        <v>0</v>
      </c>
    </row>
    <row r="65" spans="1:21" ht="12.75" customHeight="1">
      <c r="A65" s="39">
        <v>7</v>
      </c>
      <c r="B65" s="40">
        <v>561</v>
      </c>
      <c r="C65" s="41" t="s">
        <v>74</v>
      </c>
      <c r="D65" s="44" t="s">
        <v>145</v>
      </c>
      <c r="E65" s="77"/>
      <c r="F65" s="73">
        <v>0</v>
      </c>
      <c r="G65" s="41"/>
      <c r="H65" s="79"/>
      <c r="I65" s="79"/>
      <c r="J65" s="40"/>
      <c r="K65" s="41"/>
      <c r="L65" s="44"/>
      <c r="M65" s="44"/>
      <c r="N65" s="72" t="str">
        <f t="shared" si="12"/>
        <v> </v>
      </c>
      <c r="O65" s="73">
        <v>1</v>
      </c>
      <c r="P65" s="56">
        <v>1</v>
      </c>
      <c r="Q65" s="44">
        <v>0</v>
      </c>
      <c r="R65" s="72">
        <f t="shared" si="15"/>
        <v>0</v>
      </c>
      <c r="S65" s="73">
        <v>15</v>
      </c>
      <c r="T65" s="44">
        <v>0</v>
      </c>
      <c r="U65" s="76">
        <f t="shared" si="14"/>
        <v>0</v>
      </c>
    </row>
    <row r="66" spans="1:21" ht="12.75" customHeight="1" thickBot="1">
      <c r="A66" s="39">
        <v>7</v>
      </c>
      <c r="B66" s="40">
        <v>564</v>
      </c>
      <c r="C66" s="41" t="s">
        <v>74</v>
      </c>
      <c r="D66" s="44" t="s">
        <v>146</v>
      </c>
      <c r="E66" s="77"/>
      <c r="F66" s="73">
        <v>0</v>
      </c>
      <c r="G66" s="41"/>
      <c r="H66" s="79"/>
      <c r="I66" s="79"/>
      <c r="J66" s="40"/>
      <c r="K66" s="41"/>
      <c r="L66" s="44"/>
      <c r="M66" s="44"/>
      <c r="N66" s="72" t="str">
        <f t="shared" si="12"/>
        <v> </v>
      </c>
      <c r="O66" s="73">
        <v>1</v>
      </c>
      <c r="P66" s="56">
        <v>1</v>
      </c>
      <c r="Q66" s="44">
        <v>0</v>
      </c>
      <c r="R66" s="72">
        <f t="shared" si="15"/>
        <v>0</v>
      </c>
      <c r="S66" s="73">
        <v>20</v>
      </c>
      <c r="T66" s="44">
        <v>0</v>
      </c>
      <c r="U66" s="76">
        <f t="shared" si="14"/>
        <v>0</v>
      </c>
    </row>
    <row r="67" spans="1:21" ht="16.5" customHeight="1" thickBot="1">
      <c r="A67" s="60"/>
      <c r="B67" s="61">
        <v>1000</v>
      </c>
      <c r="C67" s="162" t="s">
        <v>22</v>
      </c>
      <c r="D67" s="162"/>
      <c r="E67" s="81">
        <f>COUNTA(E7:E66)</f>
        <v>3</v>
      </c>
      <c r="F67" s="82">
        <f>SUM(F7:F66)</f>
        <v>5</v>
      </c>
      <c r="G67" s="62"/>
      <c r="H67" s="83">
        <f>COUNTA(H7:H66)</f>
        <v>2</v>
      </c>
      <c r="I67" s="67"/>
      <c r="J67" s="66">
        <f>SUM(J7:J66)</f>
        <v>0</v>
      </c>
      <c r="K67" s="65">
        <f>SUM(K7:K66)</f>
        <v>12</v>
      </c>
      <c r="L67" s="84">
        <f>SUM(L7:L66)</f>
        <v>14</v>
      </c>
      <c r="M67" s="84">
        <f>SUM(M7:M66)</f>
        <v>0</v>
      </c>
      <c r="N67" s="85">
        <f>IF(L67=""," ",ROUND(M67/L67*100,1))</f>
        <v>0</v>
      </c>
      <c r="O67" s="82">
        <f>SUM(O7:O66)</f>
        <v>46</v>
      </c>
      <c r="P67" s="84">
        <f>SUM(P7:P66)</f>
        <v>40</v>
      </c>
      <c r="Q67" s="84">
        <f>SUM(Q7:Q66)</f>
        <v>0</v>
      </c>
      <c r="R67" s="85">
        <f>IF(P67=""," ",ROUND(Q67/P67*100,1))</f>
        <v>0</v>
      </c>
      <c r="S67" s="86">
        <f>SUM(S7:S66)</f>
        <v>6220</v>
      </c>
      <c r="T67" s="84">
        <f>SUM(T7:T66)</f>
        <v>139</v>
      </c>
      <c r="U67" s="87">
        <f>IF(S67=""," ",ROUND(T67/S67*100,1))</f>
        <v>2.2</v>
      </c>
    </row>
    <row r="70" ht="12">
      <c r="H70" s="2" t="s">
        <v>56</v>
      </c>
    </row>
  </sheetData>
  <mergeCells count="24">
    <mergeCell ref="K4:U4"/>
    <mergeCell ref="M5:M6"/>
    <mergeCell ref="N5:N6"/>
    <mergeCell ref="P5:P6"/>
    <mergeCell ref="T5:T6"/>
    <mergeCell ref="U5:U6"/>
    <mergeCell ref="K5:K6"/>
    <mergeCell ref="L5:L6"/>
    <mergeCell ref="S5:S6"/>
    <mergeCell ref="O5:O6"/>
    <mergeCell ref="A4:A6"/>
    <mergeCell ref="B4:B6"/>
    <mergeCell ref="C4:C6"/>
    <mergeCell ref="D4:D6"/>
    <mergeCell ref="Q5:Q6"/>
    <mergeCell ref="R5:R6"/>
    <mergeCell ref="C67:D67"/>
    <mergeCell ref="E4:E6"/>
    <mergeCell ref="J5:J6"/>
    <mergeCell ref="G5:G6"/>
    <mergeCell ref="H5:H6"/>
    <mergeCell ref="G4:I4"/>
    <mergeCell ref="F4:F6"/>
    <mergeCell ref="I5:I6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">
      <selection activeCell="E14" sqref="E14"/>
    </sheetView>
  </sheetViews>
  <sheetFormatPr defaultColWidth="9.00390625" defaultRowHeight="13.5"/>
  <cols>
    <col min="1" max="2" width="5.00390625" style="2" customWidth="1"/>
    <col min="3" max="3" width="6.125" style="2" customWidth="1"/>
    <col min="4" max="4" width="9.125" style="2" customWidth="1"/>
    <col min="5" max="5" width="5.50390625" style="2" customWidth="1"/>
    <col min="6" max="6" width="6.875" style="2" customWidth="1"/>
    <col min="7" max="7" width="4.75390625" style="2" customWidth="1"/>
    <col min="8" max="8" width="5.75390625" style="2" customWidth="1"/>
    <col min="9" max="9" width="5.25390625" style="2" customWidth="1"/>
    <col min="10" max="10" width="5.00390625" style="2" customWidth="1"/>
    <col min="11" max="11" width="5.625" style="2" customWidth="1"/>
    <col min="12" max="12" width="5.00390625" style="2" customWidth="1"/>
    <col min="13" max="13" width="7.50390625" style="2" customWidth="1"/>
    <col min="14" max="14" width="4.875" style="2" customWidth="1"/>
    <col min="15" max="15" width="5.00390625" style="2" customWidth="1"/>
    <col min="16" max="16" width="4.875" style="2" customWidth="1"/>
    <col min="17" max="17" width="5.50390625" style="2" customWidth="1"/>
    <col min="18" max="18" width="7.125" style="2" customWidth="1"/>
    <col min="19" max="19" width="5.75390625" style="2" customWidth="1"/>
    <col min="20" max="20" width="5.375" style="2" customWidth="1"/>
    <col min="21" max="21" width="5.50390625" style="2" customWidth="1"/>
    <col min="22" max="22" width="5.125" style="2" customWidth="1"/>
    <col min="23" max="23" width="5.375" style="2" customWidth="1"/>
    <col min="24" max="24" width="4.875" style="2" customWidth="1"/>
    <col min="25" max="25" width="5.00390625" style="2" customWidth="1"/>
    <col min="26" max="26" width="5.75390625" style="2" customWidth="1"/>
    <col min="27" max="27" width="5.125" style="2" customWidth="1"/>
    <col min="28" max="16384" width="9.00390625" style="2" customWidth="1"/>
  </cols>
  <sheetData>
    <row r="1" ht="12">
      <c r="A1" s="2" t="s">
        <v>55</v>
      </c>
    </row>
    <row r="2" spans="1:2" ht="22.5" customHeight="1">
      <c r="A2" s="18" t="s">
        <v>41</v>
      </c>
      <c r="B2" s="3"/>
    </row>
    <row r="3" spans="1:2" ht="22.5" customHeight="1" thickBot="1">
      <c r="A3" s="18"/>
      <c r="B3" s="36" t="s">
        <v>51</v>
      </c>
    </row>
    <row r="4" spans="1:27" s="34" customFormat="1" ht="19.5" customHeight="1" thickBot="1">
      <c r="A4" s="32"/>
      <c r="B4" s="33">
        <v>1</v>
      </c>
      <c r="C4" s="212">
        <v>39173</v>
      </c>
      <c r="D4" s="213"/>
      <c r="E4" s="213"/>
      <c r="F4" s="33">
        <v>2</v>
      </c>
      <c r="G4" s="212">
        <v>39203</v>
      </c>
      <c r="H4" s="213"/>
      <c r="I4" s="213"/>
      <c r="J4" s="33">
        <v>3</v>
      </c>
      <c r="K4" s="28" t="s">
        <v>49</v>
      </c>
      <c r="L4" s="29"/>
      <c r="M4" s="29"/>
      <c r="N4" s="30"/>
      <c r="AA4" s="35"/>
    </row>
    <row r="5" spans="1:27" ht="27.75" customHeight="1" thickBot="1">
      <c r="A5"/>
      <c r="B5" s="20"/>
      <c r="C5" s="20"/>
      <c r="D5" s="20"/>
      <c r="E5" s="20"/>
      <c r="F5" s="20"/>
      <c r="G5" s="20"/>
      <c r="H5" s="20"/>
      <c r="I5" s="21"/>
      <c r="J5" s="22"/>
      <c r="K5" s="22"/>
      <c r="L5" s="20"/>
      <c r="M5" s="20"/>
      <c r="N5" s="20"/>
      <c r="O5" s="20"/>
      <c r="P5" s="20"/>
      <c r="Q5" s="20"/>
      <c r="R5" s="20"/>
      <c r="S5" s="21"/>
      <c r="T5" s="22"/>
      <c r="U5" s="22"/>
      <c r="V5" s="20"/>
      <c r="W5" s="20"/>
      <c r="X5" s="22"/>
      <c r="Y5" s="22"/>
      <c r="Z5" s="22"/>
      <c r="AA5"/>
    </row>
    <row r="6" spans="1:27" ht="13.5" customHeight="1" thickBot="1">
      <c r="A6"/>
      <c r="B6" s="20"/>
      <c r="C6" s="20"/>
      <c r="D6" s="20"/>
      <c r="E6" s="24" t="s">
        <v>47</v>
      </c>
      <c r="F6" s="25"/>
      <c r="G6" s="26">
        <v>1</v>
      </c>
      <c r="H6" s="23"/>
      <c r="I6" s="23"/>
      <c r="J6" s="23"/>
      <c r="K6" s="23"/>
      <c r="L6" s="24" t="s">
        <v>47</v>
      </c>
      <c r="M6" s="25"/>
      <c r="N6" s="26">
        <v>1</v>
      </c>
      <c r="O6" s="20"/>
      <c r="P6" s="20"/>
      <c r="Q6" s="24" t="s">
        <v>47</v>
      </c>
      <c r="R6" s="25"/>
      <c r="S6" s="26">
        <v>1</v>
      </c>
      <c r="T6" s="27"/>
      <c r="U6" s="22"/>
      <c r="V6" s="24" t="s">
        <v>47</v>
      </c>
      <c r="W6" s="25"/>
      <c r="X6" s="25"/>
      <c r="Y6" s="26">
        <v>1</v>
      </c>
      <c r="Z6" s="22"/>
      <c r="AA6"/>
    </row>
    <row r="7" spans="1:27" ht="26.25" customHeight="1">
      <c r="A7" s="151" t="s">
        <v>6</v>
      </c>
      <c r="B7" s="209" t="s">
        <v>42</v>
      </c>
      <c r="C7" s="160" t="s">
        <v>0</v>
      </c>
      <c r="D7" s="146" t="s">
        <v>43</v>
      </c>
      <c r="E7" s="190" t="s">
        <v>44</v>
      </c>
      <c r="F7" s="191"/>
      <c r="G7" s="191"/>
      <c r="H7" s="191"/>
      <c r="I7" s="191"/>
      <c r="J7" s="191"/>
      <c r="K7" s="192"/>
      <c r="L7" s="216" t="s">
        <v>14</v>
      </c>
      <c r="M7" s="191"/>
      <c r="N7" s="191"/>
      <c r="O7" s="191"/>
      <c r="P7" s="217"/>
      <c r="Q7" s="190" t="s">
        <v>4</v>
      </c>
      <c r="R7" s="191"/>
      <c r="S7" s="191"/>
      <c r="T7" s="191"/>
      <c r="U7" s="192"/>
      <c r="V7" s="193" t="s">
        <v>12</v>
      </c>
      <c r="W7" s="194"/>
      <c r="X7" s="194"/>
      <c r="Y7" s="195"/>
      <c r="Z7" s="195"/>
      <c r="AA7" s="196"/>
    </row>
    <row r="8" spans="1:27" ht="15.75" customHeight="1">
      <c r="A8" s="152"/>
      <c r="B8" s="210"/>
      <c r="C8" s="161"/>
      <c r="D8" s="147"/>
      <c r="E8" s="206" t="s">
        <v>8</v>
      </c>
      <c r="F8" s="218" t="s">
        <v>13</v>
      </c>
      <c r="G8" s="207" t="s">
        <v>3</v>
      </c>
      <c r="H8" s="11"/>
      <c r="I8" s="207" t="s">
        <v>2</v>
      </c>
      <c r="J8" s="11"/>
      <c r="K8" s="200" t="s">
        <v>9</v>
      </c>
      <c r="L8" s="220" t="s">
        <v>1</v>
      </c>
      <c r="M8" s="11"/>
      <c r="N8" s="207" t="s">
        <v>2</v>
      </c>
      <c r="O8" s="11"/>
      <c r="P8" s="207" t="s">
        <v>9</v>
      </c>
      <c r="Q8" s="205" t="s">
        <v>5</v>
      </c>
      <c r="R8" s="11"/>
      <c r="S8" s="207" t="s">
        <v>2</v>
      </c>
      <c r="T8" s="11"/>
      <c r="U8" s="200" t="s">
        <v>9</v>
      </c>
      <c r="V8" s="203" t="s">
        <v>29</v>
      </c>
      <c r="W8" s="11"/>
      <c r="X8" s="201" t="s">
        <v>9</v>
      </c>
      <c r="Y8" s="197" t="s">
        <v>31</v>
      </c>
      <c r="Z8" s="198"/>
      <c r="AA8" s="199"/>
    </row>
    <row r="9" spans="1:27" ht="51.75" customHeight="1">
      <c r="A9" s="152"/>
      <c r="B9" s="211"/>
      <c r="C9" s="161"/>
      <c r="D9" s="147"/>
      <c r="E9" s="206"/>
      <c r="F9" s="219"/>
      <c r="G9" s="207"/>
      <c r="H9" s="15" t="s">
        <v>38</v>
      </c>
      <c r="I9" s="207"/>
      <c r="J9" s="16" t="s">
        <v>15</v>
      </c>
      <c r="K9" s="200"/>
      <c r="L9" s="220"/>
      <c r="M9" s="15" t="s">
        <v>38</v>
      </c>
      <c r="N9" s="207"/>
      <c r="O9" s="16" t="s">
        <v>15</v>
      </c>
      <c r="P9" s="207"/>
      <c r="Q9" s="206"/>
      <c r="R9" s="15" t="s">
        <v>38</v>
      </c>
      <c r="S9" s="208"/>
      <c r="T9" s="16" t="s">
        <v>15</v>
      </c>
      <c r="U9" s="200"/>
      <c r="V9" s="204"/>
      <c r="W9" s="10" t="s">
        <v>30</v>
      </c>
      <c r="X9" s="202"/>
      <c r="Y9" s="4" t="s">
        <v>29</v>
      </c>
      <c r="Z9" s="4" t="s">
        <v>30</v>
      </c>
      <c r="AA9" s="19" t="s">
        <v>9</v>
      </c>
    </row>
    <row r="10" spans="1:27" s="17" customFormat="1" ht="12.75" customHeight="1">
      <c r="A10" s="39">
        <v>7</v>
      </c>
      <c r="B10" s="88">
        <v>201</v>
      </c>
      <c r="C10" s="41" t="s">
        <v>74</v>
      </c>
      <c r="D10" s="42" t="s">
        <v>67</v>
      </c>
      <c r="E10" s="89">
        <v>40</v>
      </c>
      <c r="F10" s="127" t="s">
        <v>213</v>
      </c>
      <c r="G10" s="56">
        <v>54</v>
      </c>
      <c r="H10" s="56">
        <v>48</v>
      </c>
      <c r="I10" s="56">
        <v>883</v>
      </c>
      <c r="J10" s="56">
        <v>225</v>
      </c>
      <c r="K10" s="76">
        <f aca="true" t="shared" si="0" ref="K10:K20">IF(G10=""," ",ROUND(J10/I10*100,1))</f>
        <v>25.5</v>
      </c>
      <c r="L10" s="55">
        <v>48</v>
      </c>
      <c r="M10" s="56">
        <v>44</v>
      </c>
      <c r="N10" s="56">
        <v>821</v>
      </c>
      <c r="O10" s="56">
        <v>221</v>
      </c>
      <c r="P10" s="76">
        <f aca="true" t="shared" si="1" ref="P10:P20">IF(L10=""," ",ROUND(O10/N10*100,1))</f>
        <v>26.9</v>
      </c>
      <c r="Q10" s="55">
        <v>6</v>
      </c>
      <c r="R10" s="56">
        <v>4</v>
      </c>
      <c r="S10" s="56">
        <v>62</v>
      </c>
      <c r="T10" s="56">
        <v>4</v>
      </c>
      <c r="U10" s="76">
        <f aca="true" t="shared" si="2" ref="U10:U20">IF(Q10=""," ",ROUND(T10/S10*100,1))</f>
        <v>6.5</v>
      </c>
      <c r="V10" s="41">
        <v>153</v>
      </c>
      <c r="W10" s="56">
        <v>5</v>
      </c>
      <c r="X10" s="90">
        <f aca="true" t="shared" si="3" ref="X10:X21">IF(V10=""," ",ROUND(W10/V10*100,1))</f>
        <v>3.3</v>
      </c>
      <c r="Y10" s="56">
        <v>127</v>
      </c>
      <c r="Z10" s="56">
        <v>5</v>
      </c>
      <c r="AA10" s="91">
        <f aca="true" t="shared" si="4" ref="AA10:AA21">IF(Y10=""," ",ROUND(Z10/Y10*100,1))</f>
        <v>3.9</v>
      </c>
    </row>
    <row r="11" spans="1:27" s="17" customFormat="1" ht="17.25" customHeight="1">
      <c r="A11" s="39">
        <v>7</v>
      </c>
      <c r="B11" s="40">
        <v>202</v>
      </c>
      <c r="C11" s="41" t="s">
        <v>69</v>
      </c>
      <c r="D11" s="123" t="s">
        <v>70</v>
      </c>
      <c r="E11" s="89">
        <v>30</v>
      </c>
      <c r="F11" s="127" t="s">
        <v>214</v>
      </c>
      <c r="G11" s="56">
        <v>44</v>
      </c>
      <c r="H11" s="56">
        <v>35</v>
      </c>
      <c r="I11" s="56">
        <v>654</v>
      </c>
      <c r="J11" s="56">
        <v>131</v>
      </c>
      <c r="K11" s="76">
        <f t="shared" si="0"/>
        <v>20</v>
      </c>
      <c r="L11" s="55">
        <v>37</v>
      </c>
      <c r="M11" s="56">
        <v>31</v>
      </c>
      <c r="N11" s="56">
        <v>462</v>
      </c>
      <c r="O11" s="56">
        <v>91</v>
      </c>
      <c r="P11" s="76">
        <f t="shared" si="1"/>
        <v>19.7</v>
      </c>
      <c r="Q11" s="55">
        <v>6</v>
      </c>
      <c r="R11" s="56">
        <v>3</v>
      </c>
      <c r="S11" s="56">
        <v>56</v>
      </c>
      <c r="T11" s="56">
        <v>4</v>
      </c>
      <c r="U11" s="76">
        <f t="shared" si="2"/>
        <v>7.1</v>
      </c>
      <c r="V11" s="41">
        <v>111</v>
      </c>
      <c r="W11" s="56">
        <v>2</v>
      </c>
      <c r="X11" s="90">
        <f t="shared" si="3"/>
        <v>1.8</v>
      </c>
      <c r="Y11" s="56">
        <v>111</v>
      </c>
      <c r="Z11" s="56">
        <v>2</v>
      </c>
      <c r="AA11" s="91">
        <f t="shared" si="4"/>
        <v>1.8</v>
      </c>
    </row>
    <row r="12" spans="1:27" s="17" customFormat="1" ht="12.75" customHeight="1">
      <c r="A12" s="52">
        <v>7</v>
      </c>
      <c r="B12" s="78">
        <v>203</v>
      </c>
      <c r="C12" s="41" t="s">
        <v>74</v>
      </c>
      <c r="D12" s="42" t="s">
        <v>75</v>
      </c>
      <c r="E12" s="89">
        <v>40</v>
      </c>
      <c r="F12" s="127" t="s">
        <v>215</v>
      </c>
      <c r="G12" s="56">
        <v>56</v>
      </c>
      <c r="H12" s="56">
        <v>48</v>
      </c>
      <c r="I12" s="56">
        <v>813</v>
      </c>
      <c r="J12" s="56">
        <v>214</v>
      </c>
      <c r="K12" s="76">
        <f t="shared" si="0"/>
        <v>26.3</v>
      </c>
      <c r="L12" s="55">
        <v>50</v>
      </c>
      <c r="M12" s="56">
        <v>44</v>
      </c>
      <c r="N12" s="56">
        <v>750</v>
      </c>
      <c r="O12" s="56">
        <v>208</v>
      </c>
      <c r="P12" s="76">
        <f t="shared" si="1"/>
        <v>27.7</v>
      </c>
      <c r="Q12" s="55">
        <v>6</v>
      </c>
      <c r="R12" s="56">
        <v>4</v>
      </c>
      <c r="S12" s="56">
        <v>63</v>
      </c>
      <c r="T12" s="56">
        <v>6</v>
      </c>
      <c r="U12" s="76">
        <f t="shared" si="2"/>
        <v>9.5</v>
      </c>
      <c r="V12" s="41">
        <v>207</v>
      </c>
      <c r="W12" s="56">
        <v>12</v>
      </c>
      <c r="X12" s="90">
        <f t="shared" si="3"/>
        <v>5.8</v>
      </c>
      <c r="Y12" s="56">
        <v>115</v>
      </c>
      <c r="Z12" s="56">
        <v>3</v>
      </c>
      <c r="AA12" s="91">
        <f t="shared" si="4"/>
        <v>2.6</v>
      </c>
    </row>
    <row r="13" spans="1:27" s="17" customFormat="1" ht="12.75" customHeight="1">
      <c r="A13" s="39">
        <v>7</v>
      </c>
      <c r="B13" s="40">
        <v>204</v>
      </c>
      <c r="C13" s="41" t="s">
        <v>74</v>
      </c>
      <c r="D13" s="42" t="s">
        <v>78</v>
      </c>
      <c r="E13" s="89">
        <v>33</v>
      </c>
      <c r="F13" s="127" t="s">
        <v>216</v>
      </c>
      <c r="G13" s="56">
        <v>56</v>
      </c>
      <c r="H13" s="56">
        <v>48</v>
      </c>
      <c r="I13" s="56">
        <v>1050</v>
      </c>
      <c r="J13" s="56">
        <v>273</v>
      </c>
      <c r="K13" s="76">
        <f t="shared" si="0"/>
        <v>26</v>
      </c>
      <c r="L13" s="55">
        <v>50</v>
      </c>
      <c r="M13" s="56">
        <v>44</v>
      </c>
      <c r="N13" s="56">
        <v>981</v>
      </c>
      <c r="O13" s="56">
        <v>265</v>
      </c>
      <c r="P13" s="76">
        <f t="shared" si="1"/>
        <v>27</v>
      </c>
      <c r="Q13" s="55">
        <v>6</v>
      </c>
      <c r="R13" s="56">
        <v>4</v>
      </c>
      <c r="S13" s="56">
        <v>69</v>
      </c>
      <c r="T13" s="56">
        <v>8</v>
      </c>
      <c r="U13" s="76">
        <f t="shared" si="2"/>
        <v>11.6</v>
      </c>
      <c r="V13" s="41">
        <v>409</v>
      </c>
      <c r="W13" s="56">
        <v>6</v>
      </c>
      <c r="X13" s="90">
        <f t="shared" si="3"/>
        <v>1.5</v>
      </c>
      <c r="Y13" s="56">
        <v>325</v>
      </c>
      <c r="Z13" s="56">
        <v>3</v>
      </c>
      <c r="AA13" s="91">
        <f t="shared" si="4"/>
        <v>0.9</v>
      </c>
    </row>
    <row r="14" spans="1:27" s="17" customFormat="1" ht="12.75" customHeight="1">
      <c r="A14" s="39">
        <v>7</v>
      </c>
      <c r="B14" s="88">
        <v>205</v>
      </c>
      <c r="C14" s="41" t="s">
        <v>74</v>
      </c>
      <c r="D14" s="42" t="s">
        <v>80</v>
      </c>
      <c r="E14" s="89"/>
      <c r="F14" s="127"/>
      <c r="G14" s="56"/>
      <c r="H14" s="56"/>
      <c r="I14" s="56"/>
      <c r="J14" s="56"/>
      <c r="K14" s="76" t="str">
        <f t="shared" si="0"/>
        <v> </v>
      </c>
      <c r="L14" s="55">
        <v>29</v>
      </c>
      <c r="M14" s="56">
        <v>20</v>
      </c>
      <c r="N14" s="56">
        <v>424</v>
      </c>
      <c r="O14" s="56">
        <v>80</v>
      </c>
      <c r="P14" s="76">
        <f t="shared" si="1"/>
        <v>18.9</v>
      </c>
      <c r="Q14" s="55">
        <v>6</v>
      </c>
      <c r="R14" s="56">
        <v>2</v>
      </c>
      <c r="S14" s="56">
        <v>57</v>
      </c>
      <c r="T14" s="56">
        <v>2</v>
      </c>
      <c r="U14" s="76">
        <f t="shared" si="2"/>
        <v>3.5</v>
      </c>
      <c r="V14" s="41">
        <v>142</v>
      </c>
      <c r="W14" s="56">
        <v>11</v>
      </c>
      <c r="X14" s="90">
        <f t="shared" si="3"/>
        <v>7.7</v>
      </c>
      <c r="Y14" s="56">
        <v>135</v>
      </c>
      <c r="Z14" s="56">
        <v>11</v>
      </c>
      <c r="AA14" s="91">
        <f t="shared" si="4"/>
        <v>8.1</v>
      </c>
    </row>
    <row r="15" spans="1:27" s="17" customFormat="1" ht="12.75" customHeight="1">
      <c r="A15" s="52">
        <v>7</v>
      </c>
      <c r="B15" s="78">
        <v>207</v>
      </c>
      <c r="C15" s="41" t="s">
        <v>74</v>
      </c>
      <c r="D15" s="42" t="s">
        <v>82</v>
      </c>
      <c r="E15" s="89">
        <v>35</v>
      </c>
      <c r="F15" s="127" t="s">
        <v>217</v>
      </c>
      <c r="G15" s="56">
        <v>33</v>
      </c>
      <c r="H15" s="56">
        <v>27</v>
      </c>
      <c r="I15" s="56">
        <v>535</v>
      </c>
      <c r="J15" s="56">
        <v>127</v>
      </c>
      <c r="K15" s="76">
        <f t="shared" si="0"/>
        <v>23.7</v>
      </c>
      <c r="L15" s="55">
        <v>28</v>
      </c>
      <c r="M15" s="56">
        <v>24</v>
      </c>
      <c r="N15" s="56">
        <v>483</v>
      </c>
      <c r="O15" s="56">
        <v>123</v>
      </c>
      <c r="P15" s="76">
        <f t="shared" si="1"/>
        <v>25.5</v>
      </c>
      <c r="Q15" s="55">
        <v>5</v>
      </c>
      <c r="R15" s="56">
        <v>3</v>
      </c>
      <c r="S15" s="56">
        <v>52</v>
      </c>
      <c r="T15" s="56">
        <v>4</v>
      </c>
      <c r="U15" s="76">
        <f t="shared" si="2"/>
        <v>7.7</v>
      </c>
      <c r="V15" s="41">
        <v>98</v>
      </c>
      <c r="W15" s="56">
        <v>5</v>
      </c>
      <c r="X15" s="90">
        <f t="shared" si="3"/>
        <v>5.1</v>
      </c>
      <c r="Y15" s="56">
        <v>91</v>
      </c>
      <c r="Z15" s="56">
        <v>2</v>
      </c>
      <c r="AA15" s="91">
        <f t="shared" si="4"/>
        <v>2.2</v>
      </c>
    </row>
    <row r="16" spans="1:27" s="17" customFormat="1" ht="12.75" customHeight="1">
      <c r="A16" s="39">
        <v>7</v>
      </c>
      <c r="B16" s="40">
        <v>208</v>
      </c>
      <c r="C16" s="41" t="s">
        <v>69</v>
      </c>
      <c r="D16" s="50" t="s">
        <v>85</v>
      </c>
      <c r="E16" s="89">
        <v>40</v>
      </c>
      <c r="F16" s="127" t="s">
        <v>218</v>
      </c>
      <c r="G16" s="56">
        <v>25</v>
      </c>
      <c r="H16" s="56">
        <v>17</v>
      </c>
      <c r="I16" s="56">
        <v>262</v>
      </c>
      <c r="J16" s="56">
        <v>59</v>
      </c>
      <c r="K16" s="76">
        <f t="shared" si="0"/>
        <v>22.5</v>
      </c>
      <c r="L16" s="55">
        <v>19</v>
      </c>
      <c r="M16" s="56">
        <v>14</v>
      </c>
      <c r="N16" s="56">
        <v>204</v>
      </c>
      <c r="O16" s="56">
        <v>56</v>
      </c>
      <c r="P16" s="76">
        <f t="shared" si="1"/>
        <v>27.5</v>
      </c>
      <c r="Q16" s="55">
        <v>5</v>
      </c>
      <c r="R16" s="56">
        <v>2</v>
      </c>
      <c r="S16" s="56">
        <v>58</v>
      </c>
      <c r="T16" s="56">
        <v>3</v>
      </c>
      <c r="U16" s="76">
        <f t="shared" si="2"/>
        <v>5.2</v>
      </c>
      <c r="V16" s="41">
        <v>59</v>
      </c>
      <c r="W16" s="56">
        <v>3</v>
      </c>
      <c r="X16" s="90">
        <f t="shared" si="3"/>
        <v>5.1</v>
      </c>
      <c r="Y16" s="56">
        <v>59</v>
      </c>
      <c r="Z16" s="56">
        <v>3</v>
      </c>
      <c r="AA16" s="91">
        <f t="shared" si="4"/>
        <v>5.1</v>
      </c>
    </row>
    <row r="17" spans="1:27" s="17" customFormat="1" ht="12.75" customHeight="1">
      <c r="A17" s="39">
        <v>7</v>
      </c>
      <c r="B17" s="40">
        <v>209</v>
      </c>
      <c r="C17" s="41" t="s">
        <v>74</v>
      </c>
      <c r="D17" s="42" t="s">
        <v>87</v>
      </c>
      <c r="E17" s="89">
        <v>50</v>
      </c>
      <c r="F17" s="127" t="s">
        <v>219</v>
      </c>
      <c r="G17" s="56">
        <v>18</v>
      </c>
      <c r="H17" s="56">
        <v>13</v>
      </c>
      <c r="I17" s="56">
        <v>248</v>
      </c>
      <c r="J17" s="56">
        <v>37</v>
      </c>
      <c r="K17" s="76">
        <f t="shared" si="0"/>
        <v>14.9</v>
      </c>
      <c r="L17" s="55">
        <v>18</v>
      </c>
      <c r="M17" s="56">
        <v>13</v>
      </c>
      <c r="N17" s="56">
        <v>248</v>
      </c>
      <c r="O17" s="56">
        <v>37</v>
      </c>
      <c r="P17" s="76">
        <f t="shared" si="1"/>
        <v>14.9</v>
      </c>
      <c r="Q17" s="55">
        <v>5</v>
      </c>
      <c r="R17" s="56">
        <v>4</v>
      </c>
      <c r="S17" s="56">
        <v>41</v>
      </c>
      <c r="T17" s="56">
        <v>6</v>
      </c>
      <c r="U17" s="76">
        <f t="shared" si="2"/>
        <v>14.6</v>
      </c>
      <c r="V17" s="41">
        <v>71</v>
      </c>
      <c r="W17" s="56">
        <v>1</v>
      </c>
      <c r="X17" s="90">
        <f t="shared" si="3"/>
        <v>1.4</v>
      </c>
      <c r="Y17" s="56">
        <v>71</v>
      </c>
      <c r="Z17" s="56">
        <v>1</v>
      </c>
      <c r="AA17" s="91">
        <f t="shared" si="4"/>
        <v>1.4</v>
      </c>
    </row>
    <row r="18" spans="1:27" s="17" customFormat="1" ht="12.75" customHeight="1">
      <c r="A18" s="39">
        <v>7</v>
      </c>
      <c r="B18" s="88">
        <v>210</v>
      </c>
      <c r="C18" s="41" t="s">
        <v>74</v>
      </c>
      <c r="D18" s="42" t="s">
        <v>147</v>
      </c>
      <c r="E18" s="89">
        <v>30</v>
      </c>
      <c r="F18" s="127" t="s">
        <v>220</v>
      </c>
      <c r="G18" s="56">
        <v>20</v>
      </c>
      <c r="H18" s="56">
        <v>18</v>
      </c>
      <c r="I18" s="56">
        <v>318</v>
      </c>
      <c r="J18" s="56">
        <v>80</v>
      </c>
      <c r="K18" s="76">
        <f t="shared" si="0"/>
        <v>25.2</v>
      </c>
      <c r="L18" s="55">
        <v>19</v>
      </c>
      <c r="M18" s="56">
        <v>17</v>
      </c>
      <c r="N18" s="56">
        <v>267</v>
      </c>
      <c r="O18" s="56">
        <v>66</v>
      </c>
      <c r="P18" s="76">
        <f t="shared" si="1"/>
        <v>24.7</v>
      </c>
      <c r="Q18" s="55">
        <v>5</v>
      </c>
      <c r="R18" s="56">
        <v>2</v>
      </c>
      <c r="S18" s="56">
        <v>51</v>
      </c>
      <c r="T18" s="56">
        <v>2</v>
      </c>
      <c r="U18" s="76">
        <f t="shared" si="2"/>
        <v>3.9</v>
      </c>
      <c r="V18" s="41">
        <v>90</v>
      </c>
      <c r="W18" s="56">
        <v>3</v>
      </c>
      <c r="X18" s="90">
        <f t="shared" si="3"/>
        <v>3.3</v>
      </c>
      <c r="Y18" s="56">
        <v>89</v>
      </c>
      <c r="Z18" s="56">
        <v>3</v>
      </c>
      <c r="AA18" s="91">
        <f t="shared" si="4"/>
        <v>3.4</v>
      </c>
    </row>
    <row r="19" spans="1:27" s="17" customFormat="1" ht="12.75" customHeight="1">
      <c r="A19" s="52">
        <v>7</v>
      </c>
      <c r="B19" s="78">
        <v>211</v>
      </c>
      <c r="C19" s="41" t="s">
        <v>74</v>
      </c>
      <c r="D19" s="42" t="s">
        <v>89</v>
      </c>
      <c r="E19" s="89"/>
      <c r="F19" s="127"/>
      <c r="G19" s="56"/>
      <c r="H19" s="56"/>
      <c r="I19" s="56"/>
      <c r="J19" s="56"/>
      <c r="K19" s="76" t="str">
        <f t="shared" si="0"/>
        <v> </v>
      </c>
      <c r="L19" s="55">
        <v>20</v>
      </c>
      <c r="M19" s="56">
        <v>16</v>
      </c>
      <c r="N19" s="56">
        <v>349</v>
      </c>
      <c r="O19" s="56">
        <v>63</v>
      </c>
      <c r="P19" s="76">
        <f t="shared" si="1"/>
        <v>18.1</v>
      </c>
      <c r="Q19" s="55">
        <v>5</v>
      </c>
      <c r="R19" s="56">
        <v>1</v>
      </c>
      <c r="S19" s="56">
        <v>53</v>
      </c>
      <c r="T19" s="56">
        <v>1</v>
      </c>
      <c r="U19" s="76">
        <f t="shared" si="2"/>
        <v>1.9</v>
      </c>
      <c r="V19" s="41">
        <v>104</v>
      </c>
      <c r="W19" s="56">
        <v>19</v>
      </c>
      <c r="X19" s="90">
        <f t="shared" si="3"/>
        <v>18.3</v>
      </c>
      <c r="Y19" s="56">
        <v>101</v>
      </c>
      <c r="Z19" s="56">
        <v>18</v>
      </c>
      <c r="AA19" s="91">
        <f t="shared" si="4"/>
        <v>17.8</v>
      </c>
    </row>
    <row r="20" spans="1:27" s="17" customFormat="1" ht="12.75" customHeight="1">
      <c r="A20" s="39">
        <v>7</v>
      </c>
      <c r="B20" s="40">
        <v>212</v>
      </c>
      <c r="C20" s="41" t="s">
        <v>74</v>
      </c>
      <c r="D20" s="42" t="s">
        <v>184</v>
      </c>
      <c r="E20" s="89"/>
      <c r="F20" s="127"/>
      <c r="G20" s="56"/>
      <c r="H20" s="56"/>
      <c r="I20" s="56"/>
      <c r="J20" s="56"/>
      <c r="K20" s="76" t="str">
        <f t="shared" si="0"/>
        <v> </v>
      </c>
      <c r="L20" s="55">
        <v>33</v>
      </c>
      <c r="M20" s="56">
        <v>28</v>
      </c>
      <c r="N20" s="56">
        <v>472</v>
      </c>
      <c r="O20" s="56">
        <v>86</v>
      </c>
      <c r="P20" s="76">
        <f t="shared" si="1"/>
        <v>18.2</v>
      </c>
      <c r="Q20" s="55">
        <v>6</v>
      </c>
      <c r="R20" s="56">
        <v>4</v>
      </c>
      <c r="S20" s="56">
        <v>59</v>
      </c>
      <c r="T20" s="56">
        <v>7</v>
      </c>
      <c r="U20" s="76">
        <f t="shared" si="2"/>
        <v>11.9</v>
      </c>
      <c r="V20" s="41">
        <v>109</v>
      </c>
      <c r="W20" s="56">
        <v>7</v>
      </c>
      <c r="X20" s="90">
        <f t="shared" si="3"/>
        <v>6.4</v>
      </c>
      <c r="Y20" s="56">
        <v>83</v>
      </c>
      <c r="Z20" s="56">
        <v>1</v>
      </c>
      <c r="AA20" s="91">
        <f t="shared" si="4"/>
        <v>1.2</v>
      </c>
    </row>
    <row r="21" spans="1:27" s="17" customFormat="1" ht="12.75" customHeight="1">
      <c r="A21" s="39">
        <v>7</v>
      </c>
      <c r="B21" s="88">
        <v>213</v>
      </c>
      <c r="C21" s="41" t="s">
        <v>74</v>
      </c>
      <c r="D21" s="42" t="s">
        <v>148</v>
      </c>
      <c r="E21" s="89"/>
      <c r="F21" s="127"/>
      <c r="G21" s="56"/>
      <c r="H21" s="56"/>
      <c r="I21" s="56"/>
      <c r="J21" s="56"/>
      <c r="K21" s="76" t="str">
        <f aca="true" t="shared" si="5" ref="K21:K29">IF(G21=""," ",ROUND(J21/I21*100,1))</f>
        <v> </v>
      </c>
      <c r="L21" s="55">
        <v>16</v>
      </c>
      <c r="M21" s="56">
        <v>15</v>
      </c>
      <c r="N21" s="56">
        <v>307</v>
      </c>
      <c r="O21" s="56">
        <v>93</v>
      </c>
      <c r="P21" s="76">
        <f aca="true" t="shared" si="6" ref="P21:P29">IF(L21=""," ",ROUND(O21/N21*100,1))</f>
        <v>30.3</v>
      </c>
      <c r="Q21" s="55">
        <v>5</v>
      </c>
      <c r="R21" s="56">
        <v>1</v>
      </c>
      <c r="S21" s="56">
        <v>51</v>
      </c>
      <c r="T21" s="56">
        <v>4</v>
      </c>
      <c r="U21" s="76">
        <f aca="true" t="shared" si="7" ref="U21:U29">IF(Q21=""," ",ROUND(T21/S21*100,1))</f>
        <v>7.8</v>
      </c>
      <c r="V21" s="41">
        <v>79</v>
      </c>
      <c r="W21" s="56">
        <v>4</v>
      </c>
      <c r="X21" s="90">
        <f t="shared" si="3"/>
        <v>5.1</v>
      </c>
      <c r="Y21" s="56">
        <v>73</v>
      </c>
      <c r="Z21" s="56">
        <v>2</v>
      </c>
      <c r="AA21" s="91">
        <f t="shared" si="4"/>
        <v>2.7</v>
      </c>
    </row>
    <row r="22" spans="1:27" s="17" customFormat="1" ht="12.75" customHeight="1">
      <c r="A22" s="39">
        <v>7</v>
      </c>
      <c r="B22" s="88">
        <v>214</v>
      </c>
      <c r="C22" s="41" t="s">
        <v>74</v>
      </c>
      <c r="D22" s="42" t="s">
        <v>160</v>
      </c>
      <c r="E22" s="41"/>
      <c r="F22" s="127"/>
      <c r="G22" s="56"/>
      <c r="H22" s="56"/>
      <c r="I22" s="56"/>
      <c r="J22" s="56"/>
      <c r="K22" s="76" t="str">
        <f t="shared" si="5"/>
        <v> </v>
      </c>
      <c r="L22" s="55">
        <v>9</v>
      </c>
      <c r="M22" s="56">
        <v>7</v>
      </c>
      <c r="N22" s="56">
        <v>203</v>
      </c>
      <c r="O22" s="56">
        <v>46</v>
      </c>
      <c r="P22" s="76">
        <f t="shared" si="6"/>
        <v>22.7</v>
      </c>
      <c r="Q22" s="55">
        <v>5</v>
      </c>
      <c r="R22" s="56">
        <v>3</v>
      </c>
      <c r="S22" s="56">
        <v>40</v>
      </c>
      <c r="T22" s="56">
        <v>6</v>
      </c>
      <c r="U22" s="76">
        <f t="shared" si="7"/>
        <v>15</v>
      </c>
      <c r="V22" s="41">
        <v>41</v>
      </c>
      <c r="W22" s="56">
        <v>5</v>
      </c>
      <c r="X22" s="90">
        <f aca="true" t="shared" si="8" ref="X22:X29">IF(V22=0," ",ROUND(W22/V22*100,1))</f>
        <v>12.2</v>
      </c>
      <c r="Y22" s="56">
        <v>40</v>
      </c>
      <c r="Z22" s="56">
        <v>5</v>
      </c>
      <c r="AA22" s="91">
        <f aca="true" t="shared" si="9" ref="AA22:AA29">IF(Y22=0," ",ROUND(Z22/Y22*100,1))</f>
        <v>12.5</v>
      </c>
    </row>
    <row r="23" spans="1:27" s="17" customFormat="1" ht="12.75" customHeight="1">
      <c r="A23" s="39">
        <v>7</v>
      </c>
      <c r="B23" s="88">
        <v>301</v>
      </c>
      <c r="C23" s="41" t="s">
        <v>74</v>
      </c>
      <c r="D23" s="42" t="s">
        <v>149</v>
      </c>
      <c r="E23" s="41"/>
      <c r="F23" s="127"/>
      <c r="G23" s="56"/>
      <c r="H23" s="56"/>
      <c r="I23" s="56"/>
      <c r="J23" s="56"/>
      <c r="K23" s="76" t="str">
        <f t="shared" si="5"/>
        <v> </v>
      </c>
      <c r="L23" s="55">
        <v>13</v>
      </c>
      <c r="M23" s="56">
        <v>13</v>
      </c>
      <c r="N23" s="56">
        <v>209</v>
      </c>
      <c r="O23" s="56">
        <v>50</v>
      </c>
      <c r="P23" s="76">
        <f t="shared" si="6"/>
        <v>23.9</v>
      </c>
      <c r="Q23" s="55">
        <v>5</v>
      </c>
      <c r="R23" s="56">
        <v>3</v>
      </c>
      <c r="S23" s="56">
        <v>29</v>
      </c>
      <c r="T23" s="56">
        <v>4</v>
      </c>
      <c r="U23" s="76">
        <f t="shared" si="7"/>
        <v>13.8</v>
      </c>
      <c r="V23" s="41">
        <v>15</v>
      </c>
      <c r="W23" s="56">
        <v>0</v>
      </c>
      <c r="X23" s="90">
        <f t="shared" si="8"/>
        <v>0</v>
      </c>
      <c r="Y23" s="56">
        <v>15</v>
      </c>
      <c r="Z23" s="56">
        <v>0</v>
      </c>
      <c r="AA23" s="91">
        <f t="shared" si="9"/>
        <v>0</v>
      </c>
    </row>
    <row r="24" spans="1:27" s="17" customFormat="1" ht="12.75" customHeight="1">
      <c r="A24" s="39">
        <v>7</v>
      </c>
      <c r="B24" s="88">
        <v>303</v>
      </c>
      <c r="C24" s="41" t="s">
        <v>74</v>
      </c>
      <c r="D24" s="42" t="s">
        <v>150</v>
      </c>
      <c r="E24" s="41"/>
      <c r="F24" s="127"/>
      <c r="G24" s="56"/>
      <c r="H24" s="56"/>
      <c r="I24" s="56"/>
      <c r="J24" s="56"/>
      <c r="K24" s="76" t="str">
        <f t="shared" si="5"/>
        <v> </v>
      </c>
      <c r="L24" s="55">
        <v>23</v>
      </c>
      <c r="M24" s="56">
        <v>17</v>
      </c>
      <c r="N24" s="56">
        <v>293</v>
      </c>
      <c r="O24" s="56">
        <v>62</v>
      </c>
      <c r="P24" s="76">
        <f t="shared" si="6"/>
        <v>21.2</v>
      </c>
      <c r="Q24" s="55">
        <v>5</v>
      </c>
      <c r="R24" s="56">
        <v>3</v>
      </c>
      <c r="S24" s="56">
        <v>33</v>
      </c>
      <c r="T24" s="56">
        <v>4</v>
      </c>
      <c r="U24" s="76">
        <f t="shared" si="7"/>
        <v>12.1</v>
      </c>
      <c r="V24" s="41">
        <v>13</v>
      </c>
      <c r="W24" s="56">
        <v>2</v>
      </c>
      <c r="X24" s="90">
        <f t="shared" si="8"/>
        <v>15.4</v>
      </c>
      <c r="Y24" s="56">
        <v>13</v>
      </c>
      <c r="Z24" s="56">
        <v>2</v>
      </c>
      <c r="AA24" s="91">
        <f t="shared" si="9"/>
        <v>15.4</v>
      </c>
    </row>
    <row r="25" spans="1:27" s="17" customFormat="1" ht="12.75" customHeight="1">
      <c r="A25" s="39">
        <v>7</v>
      </c>
      <c r="B25" s="88">
        <v>308</v>
      </c>
      <c r="C25" s="41" t="s">
        <v>74</v>
      </c>
      <c r="D25" s="42" t="s">
        <v>151</v>
      </c>
      <c r="E25" s="41">
        <v>50</v>
      </c>
      <c r="F25" s="127" t="s">
        <v>221</v>
      </c>
      <c r="G25" s="56">
        <v>20</v>
      </c>
      <c r="H25" s="56">
        <v>16</v>
      </c>
      <c r="I25" s="56">
        <v>253</v>
      </c>
      <c r="J25" s="56">
        <v>49</v>
      </c>
      <c r="K25" s="76">
        <f t="shared" si="5"/>
        <v>19.4</v>
      </c>
      <c r="L25" s="55">
        <v>20</v>
      </c>
      <c r="M25" s="56">
        <v>16</v>
      </c>
      <c r="N25" s="56">
        <v>253</v>
      </c>
      <c r="O25" s="56">
        <v>49</v>
      </c>
      <c r="P25" s="76">
        <f t="shared" si="6"/>
        <v>19.4</v>
      </c>
      <c r="Q25" s="55">
        <v>5</v>
      </c>
      <c r="R25" s="56">
        <v>3</v>
      </c>
      <c r="S25" s="56">
        <v>34</v>
      </c>
      <c r="T25" s="56">
        <v>4</v>
      </c>
      <c r="U25" s="76">
        <f t="shared" si="7"/>
        <v>11.8</v>
      </c>
      <c r="V25" s="41">
        <v>12</v>
      </c>
      <c r="W25" s="56">
        <v>0</v>
      </c>
      <c r="X25" s="90">
        <f t="shared" si="8"/>
        <v>0</v>
      </c>
      <c r="Y25" s="56">
        <v>12</v>
      </c>
      <c r="Z25" s="56">
        <v>0</v>
      </c>
      <c r="AA25" s="91">
        <f t="shared" si="9"/>
        <v>0</v>
      </c>
    </row>
    <row r="26" spans="1:27" s="17" customFormat="1" ht="12.75" customHeight="1">
      <c r="A26" s="39">
        <v>7</v>
      </c>
      <c r="B26" s="88">
        <v>309</v>
      </c>
      <c r="C26" s="41" t="s">
        <v>74</v>
      </c>
      <c r="D26" s="42" t="s">
        <v>152</v>
      </c>
      <c r="E26" s="41"/>
      <c r="F26" s="127"/>
      <c r="G26" s="56"/>
      <c r="H26" s="56"/>
      <c r="I26" s="56"/>
      <c r="J26" s="56"/>
      <c r="K26" s="76" t="str">
        <f t="shared" si="5"/>
        <v> </v>
      </c>
      <c r="L26" s="55">
        <v>7</v>
      </c>
      <c r="M26" s="56">
        <v>3</v>
      </c>
      <c r="N26" s="56">
        <v>127</v>
      </c>
      <c r="O26" s="56">
        <v>15</v>
      </c>
      <c r="P26" s="76">
        <f t="shared" si="6"/>
        <v>11.8</v>
      </c>
      <c r="Q26" s="55">
        <v>5</v>
      </c>
      <c r="R26" s="56">
        <v>2</v>
      </c>
      <c r="S26" s="56">
        <v>30</v>
      </c>
      <c r="T26" s="56">
        <v>2</v>
      </c>
      <c r="U26" s="76">
        <f t="shared" si="7"/>
        <v>6.7</v>
      </c>
      <c r="V26" s="92">
        <v>12</v>
      </c>
      <c r="W26" s="93">
        <v>0</v>
      </c>
      <c r="X26" s="90">
        <f t="shared" si="8"/>
        <v>0</v>
      </c>
      <c r="Y26" s="56">
        <v>12</v>
      </c>
      <c r="Z26" s="56">
        <v>0</v>
      </c>
      <c r="AA26" s="91">
        <f t="shared" si="9"/>
        <v>0</v>
      </c>
    </row>
    <row r="27" spans="1:27" s="17" customFormat="1" ht="12.75" customHeight="1">
      <c r="A27" s="39">
        <v>7</v>
      </c>
      <c r="B27" s="88">
        <v>322</v>
      </c>
      <c r="C27" s="41" t="s">
        <v>74</v>
      </c>
      <c r="D27" s="42" t="s">
        <v>153</v>
      </c>
      <c r="E27" s="41"/>
      <c r="F27" s="127"/>
      <c r="G27" s="56"/>
      <c r="H27" s="56"/>
      <c r="I27" s="56"/>
      <c r="J27" s="56"/>
      <c r="K27" s="76" t="str">
        <f t="shared" si="5"/>
        <v> </v>
      </c>
      <c r="L27" s="55">
        <v>20</v>
      </c>
      <c r="M27" s="56">
        <v>14</v>
      </c>
      <c r="N27" s="56">
        <v>276</v>
      </c>
      <c r="O27" s="56">
        <v>52</v>
      </c>
      <c r="P27" s="76">
        <f t="shared" si="6"/>
        <v>18.8</v>
      </c>
      <c r="Q27" s="55">
        <v>5</v>
      </c>
      <c r="R27" s="56">
        <v>4</v>
      </c>
      <c r="S27" s="56">
        <v>29</v>
      </c>
      <c r="T27" s="56">
        <v>5</v>
      </c>
      <c r="U27" s="76">
        <f t="shared" si="7"/>
        <v>17.2</v>
      </c>
      <c r="V27" s="41">
        <v>29</v>
      </c>
      <c r="W27" s="56">
        <v>3</v>
      </c>
      <c r="X27" s="90">
        <f t="shared" si="8"/>
        <v>10.3</v>
      </c>
      <c r="Y27" s="56">
        <v>27</v>
      </c>
      <c r="Z27" s="56">
        <v>1</v>
      </c>
      <c r="AA27" s="91">
        <f t="shared" si="9"/>
        <v>3.7</v>
      </c>
    </row>
    <row r="28" spans="1:27" s="17" customFormat="1" ht="12.75" customHeight="1">
      <c r="A28" s="52">
        <v>7</v>
      </c>
      <c r="B28" s="78">
        <v>342</v>
      </c>
      <c r="C28" s="41" t="s">
        <v>74</v>
      </c>
      <c r="D28" s="42" t="s">
        <v>94</v>
      </c>
      <c r="E28" s="41"/>
      <c r="F28" s="127"/>
      <c r="G28" s="56"/>
      <c r="H28" s="56"/>
      <c r="I28" s="56"/>
      <c r="J28" s="56"/>
      <c r="K28" s="76" t="str">
        <f t="shared" si="5"/>
        <v> </v>
      </c>
      <c r="L28" s="55">
        <v>19</v>
      </c>
      <c r="M28" s="56">
        <v>12</v>
      </c>
      <c r="N28" s="56">
        <v>210</v>
      </c>
      <c r="O28" s="56">
        <v>33</v>
      </c>
      <c r="P28" s="76">
        <f t="shared" si="6"/>
        <v>15.7</v>
      </c>
      <c r="Q28" s="55">
        <v>5</v>
      </c>
      <c r="R28" s="56">
        <v>2</v>
      </c>
      <c r="S28" s="56">
        <v>31</v>
      </c>
      <c r="T28" s="56">
        <v>5</v>
      </c>
      <c r="U28" s="76">
        <f t="shared" si="7"/>
        <v>16.1</v>
      </c>
      <c r="V28" s="41">
        <v>29</v>
      </c>
      <c r="W28" s="56">
        <v>4</v>
      </c>
      <c r="X28" s="90">
        <f t="shared" si="8"/>
        <v>13.8</v>
      </c>
      <c r="Y28" s="56">
        <v>27</v>
      </c>
      <c r="Z28" s="56">
        <v>2</v>
      </c>
      <c r="AA28" s="91">
        <f t="shared" si="9"/>
        <v>7.4</v>
      </c>
    </row>
    <row r="29" spans="1:27" s="17" customFormat="1" ht="12.75" customHeight="1">
      <c r="A29" s="52">
        <v>7</v>
      </c>
      <c r="B29" s="78">
        <v>344</v>
      </c>
      <c r="C29" s="41" t="s">
        <v>74</v>
      </c>
      <c r="D29" s="42" t="s">
        <v>95</v>
      </c>
      <c r="E29" s="41"/>
      <c r="F29" s="127"/>
      <c r="G29" s="56"/>
      <c r="H29" s="56"/>
      <c r="I29" s="56"/>
      <c r="J29" s="56"/>
      <c r="K29" s="76" t="str">
        <f t="shared" si="5"/>
        <v> </v>
      </c>
      <c r="L29" s="55">
        <v>15</v>
      </c>
      <c r="M29" s="56">
        <v>8</v>
      </c>
      <c r="N29" s="56">
        <v>249</v>
      </c>
      <c r="O29" s="56">
        <v>17</v>
      </c>
      <c r="P29" s="76">
        <f t="shared" si="6"/>
        <v>6.8</v>
      </c>
      <c r="Q29" s="55">
        <v>5</v>
      </c>
      <c r="R29" s="56">
        <v>0</v>
      </c>
      <c r="S29" s="56">
        <v>28</v>
      </c>
      <c r="T29" s="56">
        <v>0</v>
      </c>
      <c r="U29" s="76">
        <f t="shared" si="7"/>
        <v>0</v>
      </c>
      <c r="V29" s="41">
        <v>20</v>
      </c>
      <c r="W29" s="56">
        <v>0</v>
      </c>
      <c r="X29" s="90">
        <f t="shared" si="8"/>
        <v>0</v>
      </c>
      <c r="Y29" s="56">
        <v>20</v>
      </c>
      <c r="Z29" s="56">
        <v>0</v>
      </c>
      <c r="AA29" s="91">
        <f t="shared" si="9"/>
        <v>0</v>
      </c>
    </row>
    <row r="30" spans="1:27" s="17" customFormat="1" ht="12.75" customHeight="1">
      <c r="A30" s="39">
        <v>7</v>
      </c>
      <c r="B30" s="40">
        <v>362</v>
      </c>
      <c r="C30" s="41" t="s">
        <v>66</v>
      </c>
      <c r="D30" s="42" t="s">
        <v>96</v>
      </c>
      <c r="E30" s="89"/>
      <c r="F30" s="127"/>
      <c r="G30" s="56"/>
      <c r="H30" s="56"/>
      <c r="I30" s="56"/>
      <c r="J30" s="56"/>
      <c r="K30" s="76" t="str">
        <f>IF(G30=""," ",ROUND(J30/I30*100,1))</f>
        <v> </v>
      </c>
      <c r="L30" s="55">
        <v>13</v>
      </c>
      <c r="M30" s="56">
        <v>11</v>
      </c>
      <c r="N30" s="56">
        <v>237</v>
      </c>
      <c r="O30" s="56">
        <v>60</v>
      </c>
      <c r="P30" s="76">
        <f>IF(L30=""," ",ROUND(O30/N30*100,1))</f>
        <v>25.3</v>
      </c>
      <c r="Q30" s="55">
        <v>5</v>
      </c>
      <c r="R30" s="56">
        <v>1</v>
      </c>
      <c r="S30" s="56">
        <v>34</v>
      </c>
      <c r="T30" s="56">
        <v>1</v>
      </c>
      <c r="U30" s="76">
        <f>IF(Q30=""," ",ROUND(T30/S30*100,1))</f>
        <v>2.9</v>
      </c>
      <c r="V30" s="41">
        <v>17</v>
      </c>
      <c r="W30" s="56">
        <v>1</v>
      </c>
      <c r="X30" s="90">
        <f>IF(V30=""," ",ROUND(W30/V30*100,1))</f>
        <v>5.9</v>
      </c>
      <c r="Y30" s="56">
        <v>17</v>
      </c>
      <c r="Z30" s="56">
        <v>1</v>
      </c>
      <c r="AA30" s="91">
        <f>IF(Y30=""," ",ROUND(Z30/Y30*100,1))</f>
        <v>5.9</v>
      </c>
    </row>
    <row r="31" spans="1:27" s="17" customFormat="1" ht="12.75" customHeight="1">
      <c r="A31" s="39">
        <v>7</v>
      </c>
      <c r="B31" s="40">
        <v>364</v>
      </c>
      <c r="C31" s="41" t="s">
        <v>66</v>
      </c>
      <c r="D31" s="42" t="s">
        <v>180</v>
      </c>
      <c r="E31" s="89"/>
      <c r="F31" s="127"/>
      <c r="G31" s="56"/>
      <c r="H31" s="56"/>
      <c r="I31" s="56"/>
      <c r="J31" s="56"/>
      <c r="K31" s="76" t="str">
        <f>IF(G31=""," ",ROUND(J31/I31*100,1))</f>
        <v> </v>
      </c>
      <c r="L31" s="55">
        <v>7</v>
      </c>
      <c r="M31" s="56">
        <v>5</v>
      </c>
      <c r="N31" s="56">
        <v>48</v>
      </c>
      <c r="O31" s="56">
        <v>9</v>
      </c>
      <c r="P31" s="76">
        <f>IF(L31=""," ",ROUND(O31/N31*100,1))</f>
        <v>18.8</v>
      </c>
      <c r="Q31" s="55">
        <v>5</v>
      </c>
      <c r="R31" s="56">
        <v>1</v>
      </c>
      <c r="S31" s="56">
        <v>20</v>
      </c>
      <c r="T31" s="56">
        <v>2</v>
      </c>
      <c r="U31" s="76">
        <f>IF(Q31=""," ",ROUND(T31/S31*100,1))</f>
        <v>10</v>
      </c>
      <c r="V31" s="41">
        <v>6</v>
      </c>
      <c r="W31" s="56">
        <v>0</v>
      </c>
      <c r="X31" s="90">
        <f>IF(V31=""," ",ROUND(W31/V31*100,1))</f>
        <v>0</v>
      </c>
      <c r="Y31" s="56">
        <v>6</v>
      </c>
      <c r="Z31" s="56">
        <v>0</v>
      </c>
      <c r="AA31" s="91">
        <f>IF(Y31=""," ",ROUND(Z31/Y31*100,1))</f>
        <v>0</v>
      </c>
    </row>
    <row r="32" spans="1:27" s="17" customFormat="1" ht="12.75" customHeight="1">
      <c r="A32" s="39">
        <v>7</v>
      </c>
      <c r="B32" s="40">
        <v>367</v>
      </c>
      <c r="C32" s="41" t="s">
        <v>66</v>
      </c>
      <c r="D32" s="44" t="s">
        <v>99</v>
      </c>
      <c r="E32" s="89"/>
      <c r="F32" s="127"/>
      <c r="G32" s="56"/>
      <c r="H32" s="56"/>
      <c r="I32" s="56"/>
      <c r="J32" s="56"/>
      <c r="K32" s="76" t="str">
        <f>IF(G32=""," ",ROUND(J32/I32*100,1))</f>
        <v> </v>
      </c>
      <c r="L32" s="55">
        <v>17</v>
      </c>
      <c r="M32" s="56">
        <v>10</v>
      </c>
      <c r="N32" s="56">
        <v>153</v>
      </c>
      <c r="O32" s="56">
        <v>32</v>
      </c>
      <c r="P32" s="76">
        <f>IF(L32=""," ",ROUND(O32/N32*100,1))</f>
        <v>20.9</v>
      </c>
      <c r="Q32" s="55">
        <v>5</v>
      </c>
      <c r="R32" s="56">
        <v>3</v>
      </c>
      <c r="S32" s="56">
        <v>31</v>
      </c>
      <c r="T32" s="56">
        <v>6</v>
      </c>
      <c r="U32" s="76">
        <f>IF(Q32=""," ",ROUND(T32/S32*100,1))</f>
        <v>19.4</v>
      </c>
      <c r="V32" s="41">
        <v>26</v>
      </c>
      <c r="W32" s="56">
        <v>6</v>
      </c>
      <c r="X32" s="72">
        <f>IF(T32=""," ",ROUND(W32/V32*100,1))</f>
        <v>23.1</v>
      </c>
      <c r="Y32" s="55">
        <v>21</v>
      </c>
      <c r="Z32" s="56">
        <v>2</v>
      </c>
      <c r="AA32" s="76">
        <f>IF(W32=""," ",ROUND(Z32/Y32*100,1))</f>
        <v>9.5</v>
      </c>
    </row>
    <row r="33" spans="1:27" s="17" customFormat="1" ht="12.75" customHeight="1">
      <c r="A33" s="39">
        <v>7</v>
      </c>
      <c r="B33" s="40">
        <v>368</v>
      </c>
      <c r="C33" s="41" t="s">
        <v>66</v>
      </c>
      <c r="D33" s="44" t="s">
        <v>182</v>
      </c>
      <c r="E33" s="41"/>
      <c r="F33" s="127"/>
      <c r="G33" s="56"/>
      <c r="H33" s="56"/>
      <c r="I33" s="56"/>
      <c r="J33" s="56"/>
      <c r="K33" s="76" t="str">
        <f>IF(G33=""," ",ROUND(J33/I33*100,1))</f>
        <v> </v>
      </c>
      <c r="L33" s="55">
        <v>15</v>
      </c>
      <c r="M33" s="56">
        <v>11</v>
      </c>
      <c r="N33" s="56">
        <v>227</v>
      </c>
      <c r="O33" s="56">
        <v>39</v>
      </c>
      <c r="P33" s="76">
        <f>IF(L33=""," ",ROUND(O33/N33*100,1))</f>
        <v>17.2</v>
      </c>
      <c r="Q33" s="55">
        <v>5</v>
      </c>
      <c r="R33" s="56">
        <v>1</v>
      </c>
      <c r="S33" s="56">
        <v>48</v>
      </c>
      <c r="T33" s="56">
        <v>1</v>
      </c>
      <c r="U33" s="76">
        <f>IF(Q33=""," ",ROUND(T33/S33*100,1))</f>
        <v>2.1</v>
      </c>
      <c r="V33" s="41">
        <v>17</v>
      </c>
      <c r="W33" s="56">
        <v>1</v>
      </c>
      <c r="X33" s="72">
        <f>IF(T33=""," ",ROUND(W33/V33*100,1))</f>
        <v>5.9</v>
      </c>
      <c r="Y33" s="55">
        <v>17</v>
      </c>
      <c r="Z33" s="56">
        <v>1</v>
      </c>
      <c r="AA33" s="91">
        <f>IF(Y33=0," ",ROUND(Z33/Y33*100,1))</f>
        <v>5.9</v>
      </c>
    </row>
    <row r="34" spans="1:27" s="17" customFormat="1" ht="12.75" customHeight="1">
      <c r="A34" s="39">
        <v>7</v>
      </c>
      <c r="B34" s="40">
        <v>402</v>
      </c>
      <c r="C34" s="41" t="s">
        <v>69</v>
      </c>
      <c r="D34" s="50" t="s">
        <v>101</v>
      </c>
      <c r="E34" s="89"/>
      <c r="F34" s="127"/>
      <c r="G34" s="56"/>
      <c r="H34" s="56"/>
      <c r="I34" s="56"/>
      <c r="J34" s="56"/>
      <c r="K34" s="76" t="str">
        <f aca="true" t="shared" si="10" ref="K34:K44">IF(G34=""," ",ROUND(J34/I34*100,1))</f>
        <v> </v>
      </c>
      <c r="L34" s="55">
        <v>6</v>
      </c>
      <c r="M34" s="56">
        <v>3</v>
      </c>
      <c r="N34" s="56">
        <v>70</v>
      </c>
      <c r="O34" s="56">
        <v>15</v>
      </c>
      <c r="P34" s="76">
        <f aca="true" t="shared" si="11" ref="P34:P44">IF(L34=""," ",ROUND(O34/N34*100,1))</f>
        <v>21.4</v>
      </c>
      <c r="Q34" s="55">
        <v>5</v>
      </c>
      <c r="R34" s="56">
        <v>0</v>
      </c>
      <c r="S34" s="56">
        <v>30</v>
      </c>
      <c r="T34" s="56">
        <v>0</v>
      </c>
      <c r="U34" s="76">
        <f aca="true" t="shared" si="12" ref="U34:U44">IF(Q34=""," ",ROUND(T34/S34*100,1))</f>
        <v>0</v>
      </c>
      <c r="V34" s="41">
        <v>9</v>
      </c>
      <c r="W34" s="56">
        <v>1</v>
      </c>
      <c r="X34" s="90">
        <f aca="true" t="shared" si="13" ref="X34:X44">IF(V34=""," ",ROUND(W34/V34*100,1))</f>
        <v>11.1</v>
      </c>
      <c r="Y34" s="56">
        <v>8</v>
      </c>
      <c r="Z34" s="56">
        <v>1</v>
      </c>
      <c r="AA34" s="91">
        <f aca="true" t="shared" si="14" ref="AA34:AA44">IF(Y34=""," ",ROUND(Z34/Y34*100,1))</f>
        <v>12.5</v>
      </c>
    </row>
    <row r="35" spans="1:27" s="17" customFormat="1" ht="12.75" customHeight="1">
      <c r="A35" s="39">
        <v>7</v>
      </c>
      <c r="B35" s="40">
        <v>405</v>
      </c>
      <c r="C35" s="41" t="s">
        <v>69</v>
      </c>
      <c r="D35" s="50" t="s">
        <v>103</v>
      </c>
      <c r="E35" s="41"/>
      <c r="F35" s="127"/>
      <c r="G35" s="56"/>
      <c r="H35" s="56"/>
      <c r="I35" s="56"/>
      <c r="J35" s="56"/>
      <c r="K35" s="76" t="str">
        <f t="shared" si="10"/>
        <v> </v>
      </c>
      <c r="L35" s="55">
        <v>14</v>
      </c>
      <c r="M35" s="56">
        <v>14</v>
      </c>
      <c r="N35" s="56">
        <v>187</v>
      </c>
      <c r="O35" s="56">
        <v>32</v>
      </c>
      <c r="P35" s="76">
        <f t="shared" si="11"/>
        <v>17.1</v>
      </c>
      <c r="Q35" s="55">
        <v>5</v>
      </c>
      <c r="R35" s="56">
        <v>2</v>
      </c>
      <c r="S35" s="56">
        <v>37</v>
      </c>
      <c r="T35" s="56">
        <v>3</v>
      </c>
      <c r="U35" s="76">
        <f t="shared" si="12"/>
        <v>8.1</v>
      </c>
      <c r="V35" s="41">
        <v>8</v>
      </c>
      <c r="W35" s="56">
        <v>0</v>
      </c>
      <c r="X35" s="90">
        <f t="shared" si="13"/>
        <v>0</v>
      </c>
      <c r="Y35" s="56">
        <v>8</v>
      </c>
      <c r="Z35" s="56">
        <v>0</v>
      </c>
      <c r="AA35" s="91">
        <f t="shared" si="14"/>
        <v>0</v>
      </c>
    </row>
    <row r="36" spans="1:27" s="17" customFormat="1" ht="12.75" customHeight="1">
      <c r="A36" s="39">
        <v>7</v>
      </c>
      <c r="B36" s="40">
        <v>407</v>
      </c>
      <c r="C36" s="41" t="s">
        <v>69</v>
      </c>
      <c r="D36" s="50" t="s">
        <v>105</v>
      </c>
      <c r="E36" s="41"/>
      <c r="F36" s="127"/>
      <c r="G36" s="56"/>
      <c r="H36" s="56"/>
      <c r="I36" s="56"/>
      <c r="J36" s="56"/>
      <c r="K36" s="76" t="str">
        <f t="shared" si="10"/>
        <v> </v>
      </c>
      <c r="L36" s="55">
        <v>12</v>
      </c>
      <c r="M36" s="56">
        <v>8</v>
      </c>
      <c r="N36" s="56">
        <v>128</v>
      </c>
      <c r="O36" s="56">
        <v>23</v>
      </c>
      <c r="P36" s="76">
        <f t="shared" si="11"/>
        <v>18</v>
      </c>
      <c r="Q36" s="55">
        <v>5</v>
      </c>
      <c r="R36" s="56">
        <v>2</v>
      </c>
      <c r="S36" s="56">
        <v>29</v>
      </c>
      <c r="T36" s="56">
        <v>2</v>
      </c>
      <c r="U36" s="76">
        <f t="shared" si="12"/>
        <v>6.9</v>
      </c>
      <c r="V36" s="41">
        <v>5</v>
      </c>
      <c r="W36" s="56">
        <v>0</v>
      </c>
      <c r="X36" s="90">
        <f t="shared" si="13"/>
        <v>0</v>
      </c>
      <c r="Y36" s="56">
        <v>5</v>
      </c>
      <c r="Z36" s="56">
        <v>0</v>
      </c>
      <c r="AA36" s="91">
        <f t="shared" si="14"/>
        <v>0</v>
      </c>
    </row>
    <row r="37" spans="1:27" s="17" customFormat="1" ht="12.75" customHeight="1">
      <c r="A37" s="39">
        <v>7</v>
      </c>
      <c r="B37" s="40">
        <v>408</v>
      </c>
      <c r="C37" s="41" t="s">
        <v>69</v>
      </c>
      <c r="D37" s="50" t="s">
        <v>107</v>
      </c>
      <c r="E37" s="41"/>
      <c r="F37" s="127"/>
      <c r="G37" s="56"/>
      <c r="H37" s="56"/>
      <c r="I37" s="56"/>
      <c r="J37" s="56"/>
      <c r="K37" s="76" t="str">
        <f t="shared" si="10"/>
        <v> </v>
      </c>
      <c r="L37" s="55">
        <v>23</v>
      </c>
      <c r="M37" s="56">
        <v>16</v>
      </c>
      <c r="N37" s="56">
        <v>267</v>
      </c>
      <c r="O37" s="56">
        <v>57</v>
      </c>
      <c r="P37" s="76">
        <f t="shared" si="11"/>
        <v>21.3</v>
      </c>
      <c r="Q37" s="55">
        <v>5</v>
      </c>
      <c r="R37" s="56">
        <v>2</v>
      </c>
      <c r="S37" s="56">
        <v>39</v>
      </c>
      <c r="T37" s="56">
        <v>3</v>
      </c>
      <c r="U37" s="76">
        <f t="shared" si="12"/>
        <v>7.7</v>
      </c>
      <c r="V37" s="41">
        <v>15</v>
      </c>
      <c r="W37" s="56">
        <v>0</v>
      </c>
      <c r="X37" s="90">
        <f t="shared" si="13"/>
        <v>0</v>
      </c>
      <c r="Y37" s="56">
        <v>15</v>
      </c>
      <c r="Z37" s="56">
        <v>0</v>
      </c>
      <c r="AA37" s="91">
        <f t="shared" si="14"/>
        <v>0</v>
      </c>
    </row>
    <row r="38" spans="1:27" s="17" customFormat="1" ht="15" customHeight="1">
      <c r="A38" s="39">
        <v>7</v>
      </c>
      <c r="B38" s="40">
        <v>421</v>
      </c>
      <c r="C38" s="41" t="s">
        <v>69</v>
      </c>
      <c r="D38" s="123" t="s">
        <v>108</v>
      </c>
      <c r="E38" s="41"/>
      <c r="F38" s="127"/>
      <c r="G38" s="56"/>
      <c r="H38" s="56"/>
      <c r="I38" s="56"/>
      <c r="J38" s="56"/>
      <c r="K38" s="76" t="str">
        <f t="shared" si="10"/>
        <v> </v>
      </c>
      <c r="L38" s="55">
        <v>29</v>
      </c>
      <c r="M38" s="56">
        <v>22</v>
      </c>
      <c r="N38" s="56">
        <v>434</v>
      </c>
      <c r="O38" s="56">
        <v>99</v>
      </c>
      <c r="P38" s="76">
        <f t="shared" si="11"/>
        <v>22.8</v>
      </c>
      <c r="Q38" s="55">
        <v>5</v>
      </c>
      <c r="R38" s="56">
        <v>2</v>
      </c>
      <c r="S38" s="56">
        <v>32</v>
      </c>
      <c r="T38" s="56">
        <v>4</v>
      </c>
      <c r="U38" s="76">
        <f t="shared" si="12"/>
        <v>12.5</v>
      </c>
      <c r="V38" s="41">
        <v>19</v>
      </c>
      <c r="W38" s="56">
        <v>1</v>
      </c>
      <c r="X38" s="90">
        <f t="shared" si="13"/>
        <v>5.3</v>
      </c>
      <c r="Y38" s="56">
        <v>19</v>
      </c>
      <c r="Z38" s="56">
        <v>1</v>
      </c>
      <c r="AA38" s="91">
        <f t="shared" si="14"/>
        <v>5.3</v>
      </c>
    </row>
    <row r="39" spans="1:27" s="17" customFormat="1" ht="12.75" customHeight="1">
      <c r="A39" s="39">
        <v>7</v>
      </c>
      <c r="B39" s="40">
        <v>422</v>
      </c>
      <c r="C39" s="41" t="s">
        <v>69</v>
      </c>
      <c r="D39" s="50" t="s">
        <v>109</v>
      </c>
      <c r="E39" s="41"/>
      <c r="F39" s="127"/>
      <c r="G39" s="56"/>
      <c r="H39" s="56"/>
      <c r="I39" s="56"/>
      <c r="J39" s="56"/>
      <c r="K39" s="76" t="str">
        <f t="shared" si="10"/>
        <v> </v>
      </c>
      <c r="L39" s="55">
        <v>18</v>
      </c>
      <c r="M39" s="56">
        <v>10</v>
      </c>
      <c r="N39" s="56">
        <v>186</v>
      </c>
      <c r="O39" s="56">
        <v>25</v>
      </c>
      <c r="P39" s="76">
        <f t="shared" si="11"/>
        <v>13.4</v>
      </c>
      <c r="Q39" s="55">
        <v>5</v>
      </c>
      <c r="R39" s="56">
        <v>2</v>
      </c>
      <c r="S39" s="56">
        <v>29</v>
      </c>
      <c r="T39" s="56">
        <v>4</v>
      </c>
      <c r="U39" s="76">
        <f t="shared" si="12"/>
        <v>13.8</v>
      </c>
      <c r="V39" s="41">
        <v>5</v>
      </c>
      <c r="W39" s="56">
        <v>0</v>
      </c>
      <c r="X39" s="90">
        <f t="shared" si="13"/>
        <v>0</v>
      </c>
      <c r="Y39" s="56">
        <v>5</v>
      </c>
      <c r="Z39" s="56">
        <v>0</v>
      </c>
      <c r="AA39" s="91">
        <f t="shared" si="14"/>
        <v>0</v>
      </c>
    </row>
    <row r="40" spans="1:27" s="17" customFormat="1" ht="12.75" customHeight="1">
      <c r="A40" s="39">
        <v>7</v>
      </c>
      <c r="B40" s="40">
        <v>423</v>
      </c>
      <c r="C40" s="41" t="s">
        <v>69</v>
      </c>
      <c r="D40" s="50" t="s">
        <v>111</v>
      </c>
      <c r="E40" s="41"/>
      <c r="F40" s="127"/>
      <c r="G40" s="56"/>
      <c r="H40" s="56"/>
      <c r="I40" s="56"/>
      <c r="J40" s="56"/>
      <c r="K40" s="76" t="str">
        <f t="shared" si="10"/>
        <v> </v>
      </c>
      <c r="L40" s="55">
        <v>4</v>
      </c>
      <c r="M40" s="56">
        <v>3</v>
      </c>
      <c r="N40" s="56">
        <v>45</v>
      </c>
      <c r="O40" s="56">
        <v>12</v>
      </c>
      <c r="P40" s="76">
        <f t="shared" si="11"/>
        <v>26.7</v>
      </c>
      <c r="Q40" s="55">
        <v>5</v>
      </c>
      <c r="R40" s="56">
        <v>1</v>
      </c>
      <c r="S40" s="56">
        <v>26</v>
      </c>
      <c r="T40" s="56">
        <v>1</v>
      </c>
      <c r="U40" s="76">
        <f t="shared" si="12"/>
        <v>3.8</v>
      </c>
      <c r="V40" s="41">
        <v>8</v>
      </c>
      <c r="W40" s="56">
        <v>1</v>
      </c>
      <c r="X40" s="90">
        <f t="shared" si="13"/>
        <v>12.5</v>
      </c>
      <c r="Y40" s="56">
        <v>8</v>
      </c>
      <c r="Z40" s="56">
        <v>1</v>
      </c>
      <c r="AA40" s="91">
        <f t="shared" si="14"/>
        <v>12.5</v>
      </c>
    </row>
    <row r="41" spans="1:27" s="17" customFormat="1" ht="12.75" customHeight="1">
      <c r="A41" s="39">
        <v>7</v>
      </c>
      <c r="B41" s="40">
        <v>444</v>
      </c>
      <c r="C41" s="41" t="s">
        <v>69</v>
      </c>
      <c r="D41" s="50" t="s">
        <v>113</v>
      </c>
      <c r="E41" s="41"/>
      <c r="F41" s="127"/>
      <c r="G41" s="56"/>
      <c r="H41" s="56"/>
      <c r="I41" s="56"/>
      <c r="J41" s="56"/>
      <c r="K41" s="76" t="str">
        <f t="shared" si="10"/>
        <v> </v>
      </c>
      <c r="L41" s="55">
        <v>3</v>
      </c>
      <c r="M41" s="56">
        <v>2</v>
      </c>
      <c r="N41" s="56">
        <v>15</v>
      </c>
      <c r="O41" s="56">
        <v>4</v>
      </c>
      <c r="P41" s="76">
        <f t="shared" si="11"/>
        <v>26.7</v>
      </c>
      <c r="Q41" s="55">
        <v>5</v>
      </c>
      <c r="R41" s="56">
        <v>0</v>
      </c>
      <c r="S41" s="56">
        <v>21</v>
      </c>
      <c r="T41" s="56">
        <v>0</v>
      </c>
      <c r="U41" s="76">
        <f t="shared" si="12"/>
        <v>0</v>
      </c>
      <c r="V41" s="41">
        <v>6</v>
      </c>
      <c r="W41" s="56">
        <v>0</v>
      </c>
      <c r="X41" s="90">
        <f t="shared" si="13"/>
        <v>0</v>
      </c>
      <c r="Y41" s="56">
        <v>6</v>
      </c>
      <c r="Z41" s="56">
        <v>0</v>
      </c>
      <c r="AA41" s="91">
        <f t="shared" si="14"/>
        <v>0</v>
      </c>
    </row>
    <row r="42" spans="1:27" s="17" customFormat="1" ht="12.75" customHeight="1">
      <c r="A42" s="39">
        <v>7</v>
      </c>
      <c r="B42" s="40">
        <v>445</v>
      </c>
      <c r="C42" s="41" t="s">
        <v>69</v>
      </c>
      <c r="D42" s="50" t="s">
        <v>114</v>
      </c>
      <c r="E42" s="41"/>
      <c r="F42" s="127"/>
      <c r="G42" s="56"/>
      <c r="H42" s="56"/>
      <c r="I42" s="56"/>
      <c r="J42" s="56"/>
      <c r="K42" s="76" t="str">
        <f t="shared" si="10"/>
        <v> </v>
      </c>
      <c r="L42" s="55">
        <v>6</v>
      </c>
      <c r="M42" s="56">
        <v>5</v>
      </c>
      <c r="N42" s="56">
        <v>65</v>
      </c>
      <c r="O42" s="56">
        <v>18</v>
      </c>
      <c r="P42" s="76">
        <f t="shared" si="11"/>
        <v>27.7</v>
      </c>
      <c r="Q42" s="55">
        <v>5</v>
      </c>
      <c r="R42" s="56">
        <v>0</v>
      </c>
      <c r="S42" s="56">
        <v>28</v>
      </c>
      <c r="T42" s="56">
        <v>0</v>
      </c>
      <c r="U42" s="76">
        <f t="shared" si="12"/>
        <v>0</v>
      </c>
      <c r="V42" s="41">
        <v>9</v>
      </c>
      <c r="W42" s="56">
        <v>0</v>
      </c>
      <c r="X42" s="90">
        <f t="shared" si="13"/>
        <v>0</v>
      </c>
      <c r="Y42" s="56">
        <v>9</v>
      </c>
      <c r="Z42" s="56">
        <v>0</v>
      </c>
      <c r="AA42" s="91">
        <f t="shared" si="14"/>
        <v>0</v>
      </c>
    </row>
    <row r="43" spans="1:27" s="17" customFormat="1" ht="12.75" customHeight="1">
      <c r="A43" s="39">
        <v>7</v>
      </c>
      <c r="B43" s="40">
        <v>446</v>
      </c>
      <c r="C43" s="41" t="s">
        <v>69</v>
      </c>
      <c r="D43" s="50" t="s">
        <v>116</v>
      </c>
      <c r="E43" s="41"/>
      <c r="F43" s="127"/>
      <c r="G43" s="56"/>
      <c r="H43" s="56"/>
      <c r="I43" s="56"/>
      <c r="J43" s="56"/>
      <c r="K43" s="76" t="str">
        <f t="shared" si="10"/>
        <v> </v>
      </c>
      <c r="L43" s="55">
        <v>17</v>
      </c>
      <c r="M43" s="56">
        <v>10</v>
      </c>
      <c r="N43" s="56">
        <v>160</v>
      </c>
      <c r="O43" s="56">
        <v>18</v>
      </c>
      <c r="P43" s="76">
        <f t="shared" si="11"/>
        <v>11.3</v>
      </c>
      <c r="Q43" s="55">
        <v>3</v>
      </c>
      <c r="R43" s="56">
        <v>2</v>
      </c>
      <c r="S43" s="56">
        <v>21</v>
      </c>
      <c r="T43" s="56">
        <v>3</v>
      </c>
      <c r="U43" s="76">
        <f t="shared" si="12"/>
        <v>14.3</v>
      </c>
      <c r="V43" s="41">
        <v>11</v>
      </c>
      <c r="W43" s="56">
        <v>0</v>
      </c>
      <c r="X43" s="90">
        <f t="shared" si="13"/>
        <v>0</v>
      </c>
      <c r="Y43" s="56">
        <v>11</v>
      </c>
      <c r="Z43" s="56">
        <v>0</v>
      </c>
      <c r="AA43" s="91">
        <f t="shared" si="14"/>
        <v>0</v>
      </c>
    </row>
    <row r="44" spans="1:27" s="17" customFormat="1" ht="16.5" customHeight="1">
      <c r="A44" s="39">
        <v>7</v>
      </c>
      <c r="B44" s="40">
        <v>447</v>
      </c>
      <c r="C44" s="41" t="s">
        <v>69</v>
      </c>
      <c r="D44" s="123" t="s">
        <v>117</v>
      </c>
      <c r="E44" s="41">
        <v>30</v>
      </c>
      <c r="F44" s="127" t="s">
        <v>222</v>
      </c>
      <c r="G44" s="56">
        <v>23</v>
      </c>
      <c r="H44" s="56">
        <v>17</v>
      </c>
      <c r="I44" s="56">
        <v>283</v>
      </c>
      <c r="J44" s="56">
        <v>62</v>
      </c>
      <c r="K44" s="76">
        <f t="shared" si="10"/>
        <v>21.9</v>
      </c>
      <c r="L44" s="55">
        <v>23</v>
      </c>
      <c r="M44" s="56">
        <v>17</v>
      </c>
      <c r="N44" s="56">
        <v>283</v>
      </c>
      <c r="O44" s="56">
        <v>62</v>
      </c>
      <c r="P44" s="76">
        <f t="shared" si="11"/>
        <v>21.9</v>
      </c>
      <c r="Q44" s="55">
        <v>5</v>
      </c>
      <c r="R44" s="56">
        <v>3</v>
      </c>
      <c r="S44" s="56">
        <v>41</v>
      </c>
      <c r="T44" s="56">
        <v>6</v>
      </c>
      <c r="U44" s="76">
        <f t="shared" si="12"/>
        <v>14.6</v>
      </c>
      <c r="V44" s="41">
        <v>18</v>
      </c>
      <c r="W44" s="56">
        <v>0</v>
      </c>
      <c r="X44" s="90">
        <f t="shared" si="13"/>
        <v>0</v>
      </c>
      <c r="Y44" s="56">
        <v>18</v>
      </c>
      <c r="Z44" s="56">
        <v>0</v>
      </c>
      <c r="AA44" s="91">
        <f t="shared" si="14"/>
        <v>0</v>
      </c>
    </row>
    <row r="45" spans="1:27" s="17" customFormat="1" ht="12.75" customHeight="1">
      <c r="A45" s="39">
        <v>7</v>
      </c>
      <c r="B45" s="88">
        <v>461</v>
      </c>
      <c r="C45" s="41" t="s">
        <v>74</v>
      </c>
      <c r="D45" s="42" t="s">
        <v>120</v>
      </c>
      <c r="E45" s="89"/>
      <c r="F45" s="127"/>
      <c r="G45" s="56"/>
      <c r="H45" s="56"/>
      <c r="I45" s="56"/>
      <c r="J45" s="56"/>
      <c r="K45" s="76" t="str">
        <f aca="true" t="shared" si="15" ref="K45:K52">IF(G45=""," ",ROUND(J45/I45*100,1))</f>
        <v> </v>
      </c>
      <c r="L45" s="55">
        <v>23</v>
      </c>
      <c r="M45" s="56">
        <v>11</v>
      </c>
      <c r="N45" s="56">
        <v>375</v>
      </c>
      <c r="O45" s="56">
        <v>17</v>
      </c>
      <c r="P45" s="76">
        <f>IF(L45=""," ",ROUND(O45/N45*100,1))</f>
        <v>4.5</v>
      </c>
      <c r="Q45" s="55">
        <v>5</v>
      </c>
      <c r="R45" s="56">
        <v>0</v>
      </c>
      <c r="S45" s="56">
        <v>33</v>
      </c>
      <c r="T45" s="56">
        <v>0</v>
      </c>
      <c r="U45" s="76">
        <f>IF(Q45=""," ",ROUND(T45/S45*100,1))</f>
        <v>0</v>
      </c>
      <c r="V45" s="41">
        <v>20</v>
      </c>
      <c r="W45" s="56">
        <v>0</v>
      </c>
      <c r="X45" s="90">
        <f aca="true" t="shared" si="16" ref="X45:X52">IF(V45=""," ",ROUND(W45/V45*100,1))</f>
        <v>0</v>
      </c>
      <c r="Y45" s="56">
        <v>20</v>
      </c>
      <c r="Z45" s="56">
        <v>0</v>
      </c>
      <c r="AA45" s="91">
        <v>0</v>
      </c>
    </row>
    <row r="46" spans="1:27" s="17" customFormat="1" ht="12.75" customHeight="1">
      <c r="A46" s="39">
        <v>7</v>
      </c>
      <c r="B46" s="88">
        <v>464</v>
      </c>
      <c r="C46" s="41" t="s">
        <v>74</v>
      </c>
      <c r="D46" s="42" t="s">
        <v>121</v>
      </c>
      <c r="E46" s="89"/>
      <c r="F46" s="127"/>
      <c r="G46" s="56"/>
      <c r="H46" s="56"/>
      <c r="I46" s="56"/>
      <c r="J46" s="56"/>
      <c r="K46" s="76" t="str">
        <f t="shared" si="15"/>
        <v> </v>
      </c>
      <c r="L46" s="55">
        <v>6</v>
      </c>
      <c r="M46" s="56">
        <v>3</v>
      </c>
      <c r="N46" s="56">
        <v>48</v>
      </c>
      <c r="O46" s="56">
        <v>4</v>
      </c>
      <c r="P46" s="76">
        <f aca="true" t="shared" si="17" ref="P46:P52">IF(L46=""," ",ROUND(O46/N46*100,1))</f>
        <v>8.3</v>
      </c>
      <c r="Q46" s="55">
        <v>5</v>
      </c>
      <c r="R46" s="56">
        <v>2</v>
      </c>
      <c r="S46" s="56">
        <v>30</v>
      </c>
      <c r="T46" s="56">
        <v>3</v>
      </c>
      <c r="U46" s="76">
        <f aca="true" t="shared" si="18" ref="U46:U52">IF(Q46=""," ",ROUND(T46/S46*100,1))</f>
        <v>10</v>
      </c>
      <c r="V46" s="41">
        <v>13</v>
      </c>
      <c r="W46" s="56">
        <v>2</v>
      </c>
      <c r="X46" s="90">
        <f t="shared" si="16"/>
        <v>15.4</v>
      </c>
      <c r="Y46" s="56">
        <v>12</v>
      </c>
      <c r="Z46" s="56">
        <v>1</v>
      </c>
      <c r="AA46" s="91">
        <f aca="true" t="shared" si="19" ref="AA46:AA52">IF(Y46=""," ",ROUND(Z46/Y46*100,1))</f>
        <v>8.3</v>
      </c>
    </row>
    <row r="47" spans="1:27" s="17" customFormat="1" ht="12.75" customHeight="1">
      <c r="A47" s="39">
        <v>7</v>
      </c>
      <c r="B47" s="88">
        <v>465</v>
      </c>
      <c r="C47" s="41" t="s">
        <v>74</v>
      </c>
      <c r="D47" s="42" t="s">
        <v>123</v>
      </c>
      <c r="E47" s="41"/>
      <c r="F47" s="127"/>
      <c r="G47" s="56"/>
      <c r="H47" s="56"/>
      <c r="I47" s="56"/>
      <c r="J47" s="56"/>
      <c r="K47" s="76" t="str">
        <f t="shared" si="15"/>
        <v> </v>
      </c>
      <c r="L47" s="55">
        <v>8</v>
      </c>
      <c r="M47" s="56">
        <v>3</v>
      </c>
      <c r="N47" s="56">
        <v>92</v>
      </c>
      <c r="O47" s="56">
        <v>9</v>
      </c>
      <c r="P47" s="76">
        <f t="shared" si="17"/>
        <v>9.8</v>
      </c>
      <c r="Q47" s="55">
        <v>5</v>
      </c>
      <c r="R47" s="56">
        <v>1</v>
      </c>
      <c r="S47" s="56">
        <v>23</v>
      </c>
      <c r="T47" s="56">
        <v>1</v>
      </c>
      <c r="U47" s="76">
        <f t="shared" si="18"/>
        <v>4.3</v>
      </c>
      <c r="V47" s="41">
        <v>10</v>
      </c>
      <c r="W47" s="56">
        <v>2</v>
      </c>
      <c r="X47" s="90">
        <f t="shared" si="16"/>
        <v>20</v>
      </c>
      <c r="Y47" s="56">
        <v>8</v>
      </c>
      <c r="Z47" s="56">
        <v>0</v>
      </c>
      <c r="AA47" s="91">
        <f t="shared" si="19"/>
        <v>0</v>
      </c>
    </row>
    <row r="48" spans="1:27" s="17" customFormat="1" ht="12.75" customHeight="1">
      <c r="A48" s="39">
        <v>7</v>
      </c>
      <c r="B48" s="88">
        <v>466</v>
      </c>
      <c r="C48" s="41" t="s">
        <v>74</v>
      </c>
      <c r="D48" s="42" t="s">
        <v>174</v>
      </c>
      <c r="E48" s="41"/>
      <c r="F48" s="127"/>
      <c r="G48" s="56"/>
      <c r="H48" s="56"/>
      <c r="I48" s="56"/>
      <c r="J48" s="56"/>
      <c r="K48" s="76" t="str">
        <f t="shared" si="15"/>
        <v> </v>
      </c>
      <c r="L48" s="55">
        <v>13</v>
      </c>
      <c r="M48" s="56">
        <v>11</v>
      </c>
      <c r="N48" s="56">
        <v>129</v>
      </c>
      <c r="O48" s="56">
        <v>24</v>
      </c>
      <c r="P48" s="76">
        <f t="shared" si="17"/>
        <v>18.6</v>
      </c>
      <c r="Q48" s="55">
        <v>5</v>
      </c>
      <c r="R48" s="56">
        <v>2</v>
      </c>
      <c r="S48" s="56">
        <v>36</v>
      </c>
      <c r="T48" s="56">
        <v>2</v>
      </c>
      <c r="U48" s="76">
        <f t="shared" si="18"/>
        <v>5.6</v>
      </c>
      <c r="V48" s="41">
        <v>38</v>
      </c>
      <c r="W48" s="56">
        <v>0</v>
      </c>
      <c r="X48" s="90">
        <f t="shared" si="16"/>
        <v>0</v>
      </c>
      <c r="Y48" s="56">
        <v>38</v>
      </c>
      <c r="Z48" s="56">
        <v>0</v>
      </c>
      <c r="AA48" s="91">
        <f t="shared" si="19"/>
        <v>0</v>
      </c>
    </row>
    <row r="49" spans="1:27" s="17" customFormat="1" ht="12.75" customHeight="1">
      <c r="A49" s="39">
        <v>7</v>
      </c>
      <c r="B49" s="88">
        <v>481</v>
      </c>
      <c r="C49" s="41" t="s">
        <v>74</v>
      </c>
      <c r="D49" s="42" t="s">
        <v>175</v>
      </c>
      <c r="E49" s="41"/>
      <c r="F49" s="127"/>
      <c r="G49" s="56"/>
      <c r="H49" s="56"/>
      <c r="I49" s="56"/>
      <c r="J49" s="56"/>
      <c r="K49" s="76" t="str">
        <f t="shared" si="15"/>
        <v> </v>
      </c>
      <c r="L49" s="55">
        <v>20</v>
      </c>
      <c r="M49" s="56">
        <v>12</v>
      </c>
      <c r="N49" s="56">
        <v>212</v>
      </c>
      <c r="O49" s="56">
        <v>37</v>
      </c>
      <c r="P49" s="76">
        <f t="shared" si="17"/>
        <v>17.5</v>
      </c>
      <c r="Q49" s="55">
        <v>5</v>
      </c>
      <c r="R49" s="56">
        <v>1</v>
      </c>
      <c r="S49" s="56">
        <v>32</v>
      </c>
      <c r="T49" s="56">
        <v>1</v>
      </c>
      <c r="U49" s="76">
        <f t="shared" si="18"/>
        <v>3.1</v>
      </c>
      <c r="V49" s="41">
        <v>14</v>
      </c>
      <c r="W49" s="56">
        <v>0</v>
      </c>
      <c r="X49" s="90">
        <f t="shared" si="16"/>
        <v>0</v>
      </c>
      <c r="Y49" s="56">
        <v>14</v>
      </c>
      <c r="Z49" s="56">
        <v>0</v>
      </c>
      <c r="AA49" s="91">
        <f t="shared" si="19"/>
        <v>0</v>
      </c>
    </row>
    <row r="50" spans="1:27" s="17" customFormat="1" ht="12.75" customHeight="1">
      <c r="A50" s="39">
        <v>7</v>
      </c>
      <c r="B50" s="88">
        <v>482</v>
      </c>
      <c r="C50" s="41" t="s">
        <v>74</v>
      </c>
      <c r="D50" s="42" t="s">
        <v>158</v>
      </c>
      <c r="E50" s="41"/>
      <c r="F50" s="127"/>
      <c r="G50" s="56"/>
      <c r="H50" s="56"/>
      <c r="I50" s="56"/>
      <c r="J50" s="56"/>
      <c r="K50" s="76" t="str">
        <f t="shared" si="15"/>
        <v> </v>
      </c>
      <c r="L50" s="55">
        <v>6</v>
      </c>
      <c r="M50" s="56">
        <v>2</v>
      </c>
      <c r="N50" s="56">
        <v>60</v>
      </c>
      <c r="O50" s="56">
        <v>5</v>
      </c>
      <c r="P50" s="76">
        <f t="shared" si="17"/>
        <v>8.3</v>
      </c>
      <c r="Q50" s="55">
        <v>5</v>
      </c>
      <c r="R50" s="56">
        <v>0</v>
      </c>
      <c r="S50" s="56">
        <v>30</v>
      </c>
      <c r="T50" s="56">
        <v>0</v>
      </c>
      <c r="U50" s="76">
        <f t="shared" si="18"/>
        <v>0</v>
      </c>
      <c r="V50" s="41">
        <v>6</v>
      </c>
      <c r="W50" s="56">
        <v>0</v>
      </c>
      <c r="X50" s="90">
        <f t="shared" si="16"/>
        <v>0</v>
      </c>
      <c r="Y50" s="56">
        <v>6</v>
      </c>
      <c r="Z50" s="56">
        <v>0</v>
      </c>
      <c r="AA50" s="91">
        <f t="shared" si="19"/>
        <v>0</v>
      </c>
    </row>
    <row r="51" spans="1:27" s="17" customFormat="1" ht="12.75" customHeight="1">
      <c r="A51" s="39">
        <v>7</v>
      </c>
      <c r="B51" s="88">
        <v>483</v>
      </c>
      <c r="C51" s="41" t="s">
        <v>74</v>
      </c>
      <c r="D51" s="42" t="s">
        <v>176</v>
      </c>
      <c r="E51" s="41">
        <v>30</v>
      </c>
      <c r="F51" s="127" t="s">
        <v>223</v>
      </c>
      <c r="G51" s="56">
        <v>16</v>
      </c>
      <c r="H51" s="56">
        <v>7</v>
      </c>
      <c r="I51" s="56">
        <v>151</v>
      </c>
      <c r="J51" s="56">
        <v>17</v>
      </c>
      <c r="K51" s="76">
        <f t="shared" si="15"/>
        <v>11.3</v>
      </c>
      <c r="L51" s="55">
        <v>16</v>
      </c>
      <c r="M51" s="56">
        <v>7</v>
      </c>
      <c r="N51" s="56">
        <v>151</v>
      </c>
      <c r="O51" s="56">
        <v>17</v>
      </c>
      <c r="P51" s="76">
        <f t="shared" si="17"/>
        <v>11.3</v>
      </c>
      <c r="Q51" s="55">
        <v>5</v>
      </c>
      <c r="R51" s="56">
        <v>1</v>
      </c>
      <c r="S51" s="56">
        <v>32</v>
      </c>
      <c r="T51" s="56">
        <v>2</v>
      </c>
      <c r="U51" s="76">
        <f t="shared" si="18"/>
        <v>6.3</v>
      </c>
      <c r="V51" s="41">
        <v>24</v>
      </c>
      <c r="W51" s="56">
        <v>3</v>
      </c>
      <c r="X51" s="90">
        <f t="shared" si="16"/>
        <v>12.5</v>
      </c>
      <c r="Y51" s="56">
        <v>24</v>
      </c>
      <c r="Z51" s="56">
        <v>3</v>
      </c>
      <c r="AA51" s="91">
        <f t="shared" si="19"/>
        <v>12.5</v>
      </c>
    </row>
    <row r="52" spans="1:27" s="17" customFormat="1" ht="12.75" customHeight="1">
      <c r="A52" s="39">
        <v>7</v>
      </c>
      <c r="B52" s="88">
        <v>484</v>
      </c>
      <c r="C52" s="41" t="s">
        <v>74</v>
      </c>
      <c r="D52" s="42" t="s">
        <v>126</v>
      </c>
      <c r="E52" s="41"/>
      <c r="F52" s="127"/>
      <c r="G52" s="56"/>
      <c r="H52" s="56"/>
      <c r="I52" s="56"/>
      <c r="J52" s="56"/>
      <c r="K52" s="76" t="str">
        <f t="shared" si="15"/>
        <v> </v>
      </c>
      <c r="L52" s="55">
        <v>8</v>
      </c>
      <c r="M52" s="56">
        <v>3</v>
      </c>
      <c r="N52" s="56">
        <v>61</v>
      </c>
      <c r="O52" s="56">
        <v>3</v>
      </c>
      <c r="P52" s="76">
        <f t="shared" si="17"/>
        <v>4.9</v>
      </c>
      <c r="Q52" s="55">
        <v>5</v>
      </c>
      <c r="R52" s="56">
        <v>1</v>
      </c>
      <c r="S52" s="56">
        <v>27</v>
      </c>
      <c r="T52" s="56">
        <v>1</v>
      </c>
      <c r="U52" s="76">
        <f t="shared" si="18"/>
        <v>3.7</v>
      </c>
      <c r="V52" s="41">
        <v>9</v>
      </c>
      <c r="W52" s="56">
        <v>1</v>
      </c>
      <c r="X52" s="90">
        <f t="shared" si="16"/>
        <v>11.1</v>
      </c>
      <c r="Y52" s="56">
        <v>7</v>
      </c>
      <c r="Z52" s="56">
        <v>0</v>
      </c>
      <c r="AA52" s="91">
        <f t="shared" si="19"/>
        <v>0</v>
      </c>
    </row>
    <row r="53" spans="1:27" s="17" customFormat="1" ht="12.75" customHeight="1">
      <c r="A53" s="52">
        <v>7</v>
      </c>
      <c r="B53" s="78">
        <v>501</v>
      </c>
      <c r="C53" s="41" t="s">
        <v>74</v>
      </c>
      <c r="D53" s="42" t="s">
        <v>127</v>
      </c>
      <c r="E53" s="41"/>
      <c r="F53" s="127"/>
      <c r="G53" s="56"/>
      <c r="H53" s="56"/>
      <c r="I53" s="56"/>
      <c r="J53" s="56"/>
      <c r="K53" s="76" t="str">
        <f aca="true" t="shared" si="20" ref="K53:K69">IF(G53=""," ",ROUND(J53/I53*100,1))</f>
        <v> </v>
      </c>
      <c r="L53" s="55">
        <v>17</v>
      </c>
      <c r="M53" s="56">
        <v>12</v>
      </c>
      <c r="N53" s="56">
        <v>337</v>
      </c>
      <c r="O53" s="56">
        <v>78</v>
      </c>
      <c r="P53" s="76">
        <f aca="true" t="shared" si="21" ref="P53:P69">IF(L53=""," ",ROUND(O53/N53*100,1))</f>
        <v>23.1</v>
      </c>
      <c r="Q53" s="55">
        <v>5</v>
      </c>
      <c r="R53" s="56">
        <v>1</v>
      </c>
      <c r="S53" s="56">
        <v>34</v>
      </c>
      <c r="T53" s="56">
        <v>1</v>
      </c>
      <c r="U53" s="76">
        <f aca="true" t="shared" si="22" ref="U53:U69">IF(Q53=""," ",ROUND(T53/S53*100,1))</f>
        <v>2.9</v>
      </c>
      <c r="V53" s="41">
        <v>12</v>
      </c>
      <c r="W53" s="56">
        <v>0</v>
      </c>
      <c r="X53" s="90">
        <f aca="true" t="shared" si="23" ref="X53:X59">IF(V53=0," ",ROUND(W53/V53*100,1))</f>
        <v>0</v>
      </c>
      <c r="Y53" s="56">
        <v>12</v>
      </c>
      <c r="Z53" s="56">
        <v>0</v>
      </c>
      <c r="AA53" s="91">
        <f aca="true" t="shared" si="24" ref="AA53:AA59">IF(Y53=0," ",ROUND(Z53/Y53*100,1))</f>
        <v>0</v>
      </c>
    </row>
    <row r="54" spans="1:27" s="17" customFormat="1" ht="12.75" customHeight="1">
      <c r="A54" s="52">
        <v>7</v>
      </c>
      <c r="B54" s="78">
        <v>502</v>
      </c>
      <c r="C54" s="41" t="s">
        <v>74</v>
      </c>
      <c r="D54" s="42" t="s">
        <v>172</v>
      </c>
      <c r="E54" s="41"/>
      <c r="F54" s="127"/>
      <c r="G54" s="56"/>
      <c r="H54" s="56"/>
      <c r="I54" s="56"/>
      <c r="J54" s="56"/>
      <c r="K54" s="76" t="str">
        <f t="shared" si="20"/>
        <v> </v>
      </c>
      <c r="L54" s="55">
        <v>8</v>
      </c>
      <c r="M54" s="56">
        <v>5</v>
      </c>
      <c r="N54" s="56">
        <v>90</v>
      </c>
      <c r="O54" s="56">
        <v>19</v>
      </c>
      <c r="P54" s="76">
        <f t="shared" si="21"/>
        <v>21.1</v>
      </c>
      <c r="Q54" s="55">
        <v>5</v>
      </c>
      <c r="R54" s="56">
        <v>1</v>
      </c>
      <c r="S54" s="56">
        <v>32</v>
      </c>
      <c r="T54" s="56">
        <v>1</v>
      </c>
      <c r="U54" s="76">
        <f t="shared" si="22"/>
        <v>3.1</v>
      </c>
      <c r="V54" s="41">
        <v>11</v>
      </c>
      <c r="W54" s="56">
        <v>1</v>
      </c>
      <c r="X54" s="90">
        <f t="shared" si="23"/>
        <v>9.1</v>
      </c>
      <c r="Y54" s="56">
        <v>11</v>
      </c>
      <c r="Z54" s="56">
        <v>1</v>
      </c>
      <c r="AA54" s="91">
        <f t="shared" si="24"/>
        <v>9.1</v>
      </c>
    </row>
    <row r="55" spans="1:27" s="17" customFormat="1" ht="12.75" customHeight="1">
      <c r="A55" s="52">
        <v>7</v>
      </c>
      <c r="B55" s="78">
        <v>503</v>
      </c>
      <c r="C55" s="41" t="s">
        <v>74</v>
      </c>
      <c r="D55" s="42" t="s">
        <v>130</v>
      </c>
      <c r="E55" s="41"/>
      <c r="F55" s="127"/>
      <c r="G55" s="56"/>
      <c r="H55" s="56"/>
      <c r="I55" s="56"/>
      <c r="J55" s="56"/>
      <c r="K55" s="76" t="str">
        <f t="shared" si="20"/>
        <v> </v>
      </c>
      <c r="L55" s="55">
        <v>6</v>
      </c>
      <c r="M55" s="56">
        <v>6</v>
      </c>
      <c r="N55" s="56">
        <v>54</v>
      </c>
      <c r="O55" s="56">
        <v>12</v>
      </c>
      <c r="P55" s="76">
        <f t="shared" si="21"/>
        <v>22.2</v>
      </c>
      <c r="Q55" s="55">
        <v>5</v>
      </c>
      <c r="R55" s="56">
        <v>2</v>
      </c>
      <c r="S55" s="56">
        <v>32</v>
      </c>
      <c r="T55" s="56">
        <v>3</v>
      </c>
      <c r="U55" s="76">
        <f t="shared" si="22"/>
        <v>9.4</v>
      </c>
      <c r="V55" s="41">
        <v>6</v>
      </c>
      <c r="W55" s="56">
        <v>0</v>
      </c>
      <c r="X55" s="90">
        <f t="shared" si="23"/>
        <v>0</v>
      </c>
      <c r="Y55" s="56">
        <v>6</v>
      </c>
      <c r="Z55" s="56">
        <v>0</v>
      </c>
      <c r="AA55" s="91">
        <f t="shared" si="24"/>
        <v>0</v>
      </c>
    </row>
    <row r="56" spans="1:27" s="17" customFormat="1" ht="12.75" customHeight="1">
      <c r="A56" s="52">
        <v>7</v>
      </c>
      <c r="B56" s="78">
        <v>504</v>
      </c>
      <c r="C56" s="41" t="s">
        <v>74</v>
      </c>
      <c r="D56" s="42" t="s">
        <v>131</v>
      </c>
      <c r="E56" s="41"/>
      <c r="F56" s="127"/>
      <c r="G56" s="56"/>
      <c r="H56" s="56"/>
      <c r="I56" s="56"/>
      <c r="J56" s="56"/>
      <c r="K56" s="76" t="str">
        <f t="shared" si="20"/>
        <v> </v>
      </c>
      <c r="L56" s="55">
        <v>18</v>
      </c>
      <c r="M56" s="56">
        <v>12</v>
      </c>
      <c r="N56" s="56">
        <v>191</v>
      </c>
      <c r="O56" s="56">
        <v>21</v>
      </c>
      <c r="P56" s="76">
        <f t="shared" si="21"/>
        <v>11</v>
      </c>
      <c r="Q56" s="55">
        <v>5</v>
      </c>
      <c r="R56" s="56">
        <v>1</v>
      </c>
      <c r="S56" s="56">
        <v>34</v>
      </c>
      <c r="T56" s="56">
        <v>1</v>
      </c>
      <c r="U56" s="76">
        <f t="shared" si="22"/>
        <v>2.9</v>
      </c>
      <c r="V56" s="41">
        <v>27</v>
      </c>
      <c r="W56" s="56">
        <v>2</v>
      </c>
      <c r="X56" s="90">
        <f t="shared" si="23"/>
        <v>7.4</v>
      </c>
      <c r="Y56" s="56">
        <v>27</v>
      </c>
      <c r="Z56" s="56">
        <v>2</v>
      </c>
      <c r="AA56" s="91">
        <f t="shared" si="24"/>
        <v>7.4</v>
      </c>
    </row>
    <row r="57" spans="1:27" s="17" customFormat="1" ht="12.75" customHeight="1">
      <c r="A57" s="52">
        <v>7</v>
      </c>
      <c r="B57" s="78">
        <v>505</v>
      </c>
      <c r="C57" s="41" t="s">
        <v>74</v>
      </c>
      <c r="D57" s="42" t="s">
        <v>173</v>
      </c>
      <c r="E57" s="41"/>
      <c r="F57" s="127"/>
      <c r="G57" s="56"/>
      <c r="H57" s="56"/>
      <c r="I57" s="56"/>
      <c r="J57" s="56"/>
      <c r="K57" s="76" t="str">
        <f t="shared" si="20"/>
        <v> </v>
      </c>
      <c r="L57" s="55">
        <v>8</v>
      </c>
      <c r="M57" s="56">
        <v>7</v>
      </c>
      <c r="N57" s="56">
        <v>73</v>
      </c>
      <c r="O57" s="56">
        <v>12</v>
      </c>
      <c r="P57" s="76">
        <f t="shared" si="21"/>
        <v>16.4</v>
      </c>
      <c r="Q57" s="55">
        <v>5</v>
      </c>
      <c r="R57" s="56">
        <v>2</v>
      </c>
      <c r="S57" s="56">
        <v>34</v>
      </c>
      <c r="T57" s="56">
        <v>3</v>
      </c>
      <c r="U57" s="76">
        <f t="shared" si="22"/>
        <v>8.8</v>
      </c>
      <c r="V57" s="41">
        <v>13</v>
      </c>
      <c r="W57" s="56">
        <v>2</v>
      </c>
      <c r="X57" s="90">
        <f t="shared" si="23"/>
        <v>15.4</v>
      </c>
      <c r="Y57" s="56">
        <v>13</v>
      </c>
      <c r="Z57" s="56">
        <v>2</v>
      </c>
      <c r="AA57" s="91">
        <f t="shared" si="24"/>
        <v>15.4</v>
      </c>
    </row>
    <row r="58" spans="1:27" s="17" customFormat="1" ht="12.75" customHeight="1">
      <c r="A58" s="52">
        <v>7</v>
      </c>
      <c r="B58" s="78">
        <v>521</v>
      </c>
      <c r="C58" s="41" t="s">
        <v>74</v>
      </c>
      <c r="D58" s="42" t="s">
        <v>132</v>
      </c>
      <c r="E58" s="41"/>
      <c r="F58" s="127"/>
      <c r="G58" s="56"/>
      <c r="H58" s="56"/>
      <c r="I58" s="56"/>
      <c r="J58" s="56"/>
      <c r="K58" s="76" t="str">
        <f t="shared" si="20"/>
        <v> </v>
      </c>
      <c r="L58" s="55">
        <v>21</v>
      </c>
      <c r="M58" s="56">
        <v>20</v>
      </c>
      <c r="N58" s="56">
        <v>241</v>
      </c>
      <c r="O58" s="56">
        <v>46</v>
      </c>
      <c r="P58" s="76">
        <f t="shared" si="21"/>
        <v>19.1</v>
      </c>
      <c r="Q58" s="55">
        <v>5</v>
      </c>
      <c r="R58" s="56">
        <v>3</v>
      </c>
      <c r="S58" s="56">
        <v>33</v>
      </c>
      <c r="T58" s="56">
        <v>4</v>
      </c>
      <c r="U58" s="76">
        <f t="shared" si="22"/>
        <v>12.1</v>
      </c>
      <c r="V58" s="41">
        <v>11</v>
      </c>
      <c r="W58" s="56">
        <v>2</v>
      </c>
      <c r="X58" s="90">
        <f t="shared" si="23"/>
        <v>18.2</v>
      </c>
      <c r="Y58" s="56">
        <v>11</v>
      </c>
      <c r="Z58" s="56">
        <v>2</v>
      </c>
      <c r="AA58" s="91">
        <f t="shared" si="24"/>
        <v>18.2</v>
      </c>
    </row>
    <row r="59" spans="1:27" s="17" customFormat="1" ht="12.75" customHeight="1">
      <c r="A59" s="52">
        <v>7</v>
      </c>
      <c r="B59" s="78">
        <v>522</v>
      </c>
      <c r="C59" s="41" t="s">
        <v>74</v>
      </c>
      <c r="D59" s="42" t="s">
        <v>133</v>
      </c>
      <c r="E59" s="41"/>
      <c r="F59" s="127"/>
      <c r="G59" s="56"/>
      <c r="H59" s="56"/>
      <c r="I59" s="56"/>
      <c r="J59" s="56"/>
      <c r="K59" s="76" t="str">
        <f t="shared" si="20"/>
        <v> </v>
      </c>
      <c r="L59" s="55">
        <v>13</v>
      </c>
      <c r="M59" s="56">
        <v>8</v>
      </c>
      <c r="N59" s="56">
        <v>287</v>
      </c>
      <c r="O59" s="56">
        <v>58</v>
      </c>
      <c r="P59" s="76">
        <f t="shared" si="21"/>
        <v>20.2</v>
      </c>
      <c r="Q59" s="55">
        <v>5</v>
      </c>
      <c r="R59" s="56">
        <v>2</v>
      </c>
      <c r="S59" s="56">
        <v>35</v>
      </c>
      <c r="T59" s="56">
        <v>3</v>
      </c>
      <c r="U59" s="76">
        <f t="shared" si="22"/>
        <v>8.6</v>
      </c>
      <c r="V59" s="41">
        <v>9</v>
      </c>
      <c r="W59" s="56">
        <v>0</v>
      </c>
      <c r="X59" s="90">
        <f t="shared" si="23"/>
        <v>0</v>
      </c>
      <c r="Y59" s="56">
        <v>9</v>
      </c>
      <c r="Z59" s="56">
        <v>0</v>
      </c>
      <c r="AA59" s="91">
        <f t="shared" si="24"/>
        <v>0</v>
      </c>
    </row>
    <row r="60" spans="1:27" s="17" customFormat="1" ht="12.75" customHeight="1">
      <c r="A60" s="39">
        <v>7</v>
      </c>
      <c r="B60" s="40">
        <v>541</v>
      </c>
      <c r="C60" s="41" t="s">
        <v>74</v>
      </c>
      <c r="D60" s="44" t="s">
        <v>186</v>
      </c>
      <c r="E60" s="89">
        <v>30</v>
      </c>
      <c r="F60" s="127"/>
      <c r="G60" s="56">
        <v>16</v>
      </c>
      <c r="H60" s="56">
        <v>11</v>
      </c>
      <c r="I60" s="56">
        <v>268</v>
      </c>
      <c r="J60" s="56">
        <v>51</v>
      </c>
      <c r="K60" s="76">
        <f t="shared" si="20"/>
        <v>19</v>
      </c>
      <c r="L60" s="55">
        <v>16</v>
      </c>
      <c r="M60" s="56">
        <v>11</v>
      </c>
      <c r="N60" s="56">
        <v>268</v>
      </c>
      <c r="O60" s="56">
        <v>51</v>
      </c>
      <c r="P60" s="76">
        <f t="shared" si="21"/>
        <v>19</v>
      </c>
      <c r="Q60" s="55">
        <v>5</v>
      </c>
      <c r="R60" s="56">
        <v>2</v>
      </c>
      <c r="S60" s="56">
        <v>28</v>
      </c>
      <c r="T60" s="56">
        <v>3</v>
      </c>
      <c r="U60" s="76">
        <f t="shared" si="22"/>
        <v>10.7</v>
      </c>
      <c r="V60" s="41">
        <v>11</v>
      </c>
      <c r="W60" s="56">
        <v>1</v>
      </c>
      <c r="X60" s="90">
        <f aca="true" t="shared" si="25" ref="X60:X67">IF(V60=""," ",ROUND(W60/V60*100,1))</f>
        <v>9.1</v>
      </c>
      <c r="Y60" s="56">
        <v>11</v>
      </c>
      <c r="Z60" s="56">
        <v>1</v>
      </c>
      <c r="AA60" s="91">
        <f aca="true" t="shared" si="26" ref="AA60:AA69">IF(Y60=""," ",ROUND(Z60/Y60*100,1))</f>
        <v>9.1</v>
      </c>
    </row>
    <row r="61" spans="1:27" s="17" customFormat="1" ht="12.75" customHeight="1">
      <c r="A61" s="39">
        <v>7</v>
      </c>
      <c r="B61" s="40">
        <v>542</v>
      </c>
      <c r="C61" s="41" t="s">
        <v>74</v>
      </c>
      <c r="D61" s="44" t="s">
        <v>135</v>
      </c>
      <c r="E61" s="41"/>
      <c r="F61" s="127"/>
      <c r="G61" s="56"/>
      <c r="H61" s="56"/>
      <c r="I61" s="56"/>
      <c r="J61" s="56"/>
      <c r="K61" s="76" t="str">
        <f t="shared" si="20"/>
        <v> </v>
      </c>
      <c r="L61" s="55">
        <v>18</v>
      </c>
      <c r="M61" s="56">
        <v>4</v>
      </c>
      <c r="N61" s="56">
        <v>195</v>
      </c>
      <c r="O61" s="56">
        <v>37</v>
      </c>
      <c r="P61" s="76">
        <f t="shared" si="21"/>
        <v>19</v>
      </c>
      <c r="Q61" s="55">
        <v>5</v>
      </c>
      <c r="R61" s="56">
        <v>2</v>
      </c>
      <c r="S61" s="56">
        <v>32</v>
      </c>
      <c r="T61" s="56">
        <v>6</v>
      </c>
      <c r="U61" s="76">
        <f t="shared" si="22"/>
        <v>18.8</v>
      </c>
      <c r="V61" s="41">
        <v>16</v>
      </c>
      <c r="W61" s="56">
        <v>0</v>
      </c>
      <c r="X61" s="90">
        <f t="shared" si="25"/>
        <v>0</v>
      </c>
      <c r="Y61" s="56">
        <v>16</v>
      </c>
      <c r="Z61" s="56">
        <v>0</v>
      </c>
      <c r="AA61" s="91">
        <f t="shared" si="26"/>
        <v>0</v>
      </c>
    </row>
    <row r="62" spans="1:27" s="17" customFormat="1" ht="12.75" customHeight="1">
      <c r="A62" s="39">
        <v>7</v>
      </c>
      <c r="B62" s="40">
        <v>543</v>
      </c>
      <c r="C62" s="41" t="s">
        <v>74</v>
      </c>
      <c r="D62" s="44" t="s">
        <v>137</v>
      </c>
      <c r="E62" s="41"/>
      <c r="F62" s="127"/>
      <c r="G62" s="56"/>
      <c r="H62" s="56"/>
      <c r="I62" s="56"/>
      <c r="J62" s="56"/>
      <c r="K62" s="76" t="str">
        <f t="shared" si="20"/>
        <v> </v>
      </c>
      <c r="L62" s="55">
        <v>18</v>
      </c>
      <c r="M62" s="56">
        <v>12</v>
      </c>
      <c r="N62" s="56">
        <v>192</v>
      </c>
      <c r="O62" s="56">
        <v>41</v>
      </c>
      <c r="P62" s="76">
        <f t="shared" si="21"/>
        <v>21.4</v>
      </c>
      <c r="Q62" s="55">
        <v>5</v>
      </c>
      <c r="R62" s="56">
        <v>2</v>
      </c>
      <c r="S62" s="56">
        <v>32</v>
      </c>
      <c r="T62" s="56">
        <v>4</v>
      </c>
      <c r="U62" s="76">
        <f t="shared" si="22"/>
        <v>12.5</v>
      </c>
      <c r="V62" s="41">
        <v>15</v>
      </c>
      <c r="W62" s="56">
        <v>0</v>
      </c>
      <c r="X62" s="90">
        <f t="shared" si="25"/>
        <v>0</v>
      </c>
      <c r="Y62" s="56">
        <v>13</v>
      </c>
      <c r="Z62" s="56">
        <v>0</v>
      </c>
      <c r="AA62" s="91">
        <f t="shared" si="26"/>
        <v>0</v>
      </c>
    </row>
    <row r="63" spans="1:27" s="17" customFormat="1" ht="12.75" customHeight="1">
      <c r="A63" s="39">
        <v>7</v>
      </c>
      <c r="B63" s="40">
        <v>544</v>
      </c>
      <c r="C63" s="41" t="s">
        <v>74</v>
      </c>
      <c r="D63" s="44" t="s">
        <v>139</v>
      </c>
      <c r="E63" s="41"/>
      <c r="F63" s="127"/>
      <c r="G63" s="56"/>
      <c r="H63" s="56"/>
      <c r="I63" s="56"/>
      <c r="J63" s="56"/>
      <c r="K63" s="76" t="str">
        <f t="shared" si="20"/>
        <v> </v>
      </c>
      <c r="L63" s="55">
        <v>6</v>
      </c>
      <c r="M63" s="56">
        <v>5</v>
      </c>
      <c r="N63" s="56">
        <v>70</v>
      </c>
      <c r="O63" s="56">
        <v>16</v>
      </c>
      <c r="P63" s="76">
        <f t="shared" si="21"/>
        <v>22.9</v>
      </c>
      <c r="Q63" s="55">
        <v>5</v>
      </c>
      <c r="R63" s="56">
        <v>1</v>
      </c>
      <c r="S63" s="56">
        <v>26</v>
      </c>
      <c r="T63" s="56">
        <v>1</v>
      </c>
      <c r="U63" s="76">
        <f t="shared" si="22"/>
        <v>3.8</v>
      </c>
      <c r="V63" s="41">
        <v>8</v>
      </c>
      <c r="W63" s="56">
        <v>1</v>
      </c>
      <c r="X63" s="90">
        <f t="shared" si="25"/>
        <v>12.5</v>
      </c>
      <c r="Y63" s="56">
        <v>8</v>
      </c>
      <c r="Z63" s="56">
        <v>1</v>
      </c>
      <c r="AA63" s="91">
        <f t="shared" si="26"/>
        <v>12.5</v>
      </c>
    </row>
    <row r="64" spans="1:27" s="17" customFormat="1" ht="12.75" customHeight="1">
      <c r="A64" s="39">
        <v>7</v>
      </c>
      <c r="B64" s="40">
        <v>545</v>
      </c>
      <c r="C64" s="41" t="s">
        <v>74</v>
      </c>
      <c r="D64" s="44" t="s">
        <v>140</v>
      </c>
      <c r="E64" s="41"/>
      <c r="F64" s="127"/>
      <c r="G64" s="56"/>
      <c r="H64" s="56"/>
      <c r="I64" s="56"/>
      <c r="J64" s="56"/>
      <c r="K64" s="76" t="str">
        <f t="shared" si="20"/>
        <v> </v>
      </c>
      <c r="L64" s="55">
        <v>9</v>
      </c>
      <c r="M64" s="56">
        <v>8</v>
      </c>
      <c r="N64" s="56">
        <v>112</v>
      </c>
      <c r="O64" s="56">
        <v>16</v>
      </c>
      <c r="P64" s="76">
        <f t="shared" si="21"/>
        <v>14.3</v>
      </c>
      <c r="Q64" s="55">
        <v>5</v>
      </c>
      <c r="R64" s="56">
        <v>4</v>
      </c>
      <c r="S64" s="56">
        <v>31</v>
      </c>
      <c r="T64" s="56">
        <v>5</v>
      </c>
      <c r="U64" s="76">
        <f t="shared" si="22"/>
        <v>16.1</v>
      </c>
      <c r="V64" s="41">
        <v>13</v>
      </c>
      <c r="W64" s="56">
        <v>0</v>
      </c>
      <c r="X64" s="90">
        <f t="shared" si="25"/>
        <v>0</v>
      </c>
      <c r="Y64" s="56">
        <v>13</v>
      </c>
      <c r="Z64" s="56">
        <v>0</v>
      </c>
      <c r="AA64" s="91">
        <f t="shared" si="26"/>
        <v>0</v>
      </c>
    </row>
    <row r="65" spans="1:27" s="17" customFormat="1" ht="12.75" customHeight="1">
      <c r="A65" s="39">
        <v>7</v>
      </c>
      <c r="B65" s="40">
        <v>546</v>
      </c>
      <c r="C65" s="41" t="s">
        <v>74</v>
      </c>
      <c r="D65" s="44" t="s">
        <v>141</v>
      </c>
      <c r="E65" s="41"/>
      <c r="F65" s="127"/>
      <c r="G65" s="56"/>
      <c r="H65" s="56"/>
      <c r="I65" s="56"/>
      <c r="J65" s="56"/>
      <c r="K65" s="76" t="str">
        <f t="shared" si="20"/>
        <v> </v>
      </c>
      <c r="L65" s="55">
        <v>13</v>
      </c>
      <c r="M65" s="56">
        <v>10</v>
      </c>
      <c r="N65" s="56">
        <v>156</v>
      </c>
      <c r="O65" s="56">
        <v>24</v>
      </c>
      <c r="P65" s="76">
        <f t="shared" si="21"/>
        <v>15.4</v>
      </c>
      <c r="Q65" s="55">
        <v>5</v>
      </c>
      <c r="R65" s="56">
        <v>3</v>
      </c>
      <c r="S65" s="56">
        <v>29</v>
      </c>
      <c r="T65" s="56">
        <v>5</v>
      </c>
      <c r="U65" s="76">
        <f t="shared" si="22"/>
        <v>17.2</v>
      </c>
      <c r="V65" s="41">
        <v>13</v>
      </c>
      <c r="W65" s="56">
        <v>0</v>
      </c>
      <c r="X65" s="90">
        <f t="shared" si="25"/>
        <v>0</v>
      </c>
      <c r="Y65" s="56">
        <v>13</v>
      </c>
      <c r="Z65" s="56">
        <v>0</v>
      </c>
      <c r="AA65" s="91">
        <f t="shared" si="26"/>
        <v>0</v>
      </c>
    </row>
    <row r="66" spans="1:27" s="17" customFormat="1" ht="12.75" customHeight="1">
      <c r="A66" s="39">
        <v>7</v>
      </c>
      <c r="B66" s="40">
        <v>547</v>
      </c>
      <c r="C66" s="41" t="s">
        <v>74</v>
      </c>
      <c r="D66" s="44" t="s">
        <v>142</v>
      </c>
      <c r="E66" s="41">
        <v>30</v>
      </c>
      <c r="F66" s="127" t="s">
        <v>224</v>
      </c>
      <c r="G66" s="56">
        <v>13</v>
      </c>
      <c r="H66" s="56">
        <v>9</v>
      </c>
      <c r="I66" s="56">
        <v>169</v>
      </c>
      <c r="J66" s="56">
        <v>21</v>
      </c>
      <c r="K66" s="76">
        <f t="shared" si="20"/>
        <v>12.4</v>
      </c>
      <c r="L66" s="55">
        <v>13</v>
      </c>
      <c r="M66" s="56">
        <v>9</v>
      </c>
      <c r="N66" s="56">
        <v>169</v>
      </c>
      <c r="O66" s="56">
        <v>21</v>
      </c>
      <c r="P66" s="76">
        <f t="shared" si="21"/>
        <v>12.4</v>
      </c>
      <c r="Q66" s="55">
        <v>5</v>
      </c>
      <c r="R66" s="56">
        <v>2</v>
      </c>
      <c r="S66" s="56">
        <v>36</v>
      </c>
      <c r="T66" s="56">
        <v>4</v>
      </c>
      <c r="U66" s="76">
        <f t="shared" si="22"/>
        <v>11.1</v>
      </c>
      <c r="V66" s="41">
        <v>19</v>
      </c>
      <c r="W66" s="56">
        <v>0</v>
      </c>
      <c r="X66" s="90">
        <f t="shared" si="25"/>
        <v>0</v>
      </c>
      <c r="Y66" s="56">
        <v>18</v>
      </c>
      <c r="Z66" s="56">
        <v>0</v>
      </c>
      <c r="AA66" s="91">
        <f t="shared" si="26"/>
        <v>0</v>
      </c>
    </row>
    <row r="67" spans="1:27" s="17" customFormat="1" ht="12.75" customHeight="1">
      <c r="A67" s="39">
        <v>7</v>
      </c>
      <c r="B67" s="40">
        <v>548</v>
      </c>
      <c r="C67" s="41" t="s">
        <v>74</v>
      </c>
      <c r="D67" s="44" t="s">
        <v>143</v>
      </c>
      <c r="E67" s="41"/>
      <c r="F67" s="127"/>
      <c r="G67" s="56"/>
      <c r="H67" s="56"/>
      <c r="I67" s="56"/>
      <c r="J67" s="56"/>
      <c r="K67" s="76" t="str">
        <f t="shared" si="20"/>
        <v> </v>
      </c>
      <c r="L67" s="55">
        <v>9</v>
      </c>
      <c r="M67" s="56">
        <v>6</v>
      </c>
      <c r="N67" s="56">
        <v>98</v>
      </c>
      <c r="O67" s="56">
        <v>15</v>
      </c>
      <c r="P67" s="76">
        <f t="shared" si="21"/>
        <v>15.3</v>
      </c>
      <c r="Q67" s="55">
        <v>5</v>
      </c>
      <c r="R67" s="56">
        <v>2</v>
      </c>
      <c r="S67" s="56">
        <v>23</v>
      </c>
      <c r="T67" s="56">
        <v>2</v>
      </c>
      <c r="U67" s="76">
        <f t="shared" si="22"/>
        <v>8.7</v>
      </c>
      <c r="V67" s="41">
        <v>16</v>
      </c>
      <c r="W67" s="56">
        <v>5</v>
      </c>
      <c r="X67" s="90">
        <f t="shared" si="25"/>
        <v>31.3</v>
      </c>
      <c r="Y67" s="56">
        <v>16</v>
      </c>
      <c r="Z67" s="56">
        <v>5</v>
      </c>
      <c r="AA67" s="91">
        <f t="shared" si="26"/>
        <v>31.3</v>
      </c>
    </row>
    <row r="68" spans="1:27" s="17" customFormat="1" ht="12.75" customHeight="1">
      <c r="A68" s="39">
        <v>7</v>
      </c>
      <c r="B68" s="40">
        <v>561</v>
      </c>
      <c r="C68" s="41" t="s">
        <v>74</v>
      </c>
      <c r="D68" s="44" t="s">
        <v>145</v>
      </c>
      <c r="E68" s="41"/>
      <c r="F68" s="127"/>
      <c r="G68" s="56"/>
      <c r="H68" s="56"/>
      <c r="I68" s="56"/>
      <c r="J68" s="56"/>
      <c r="K68" s="76" t="str">
        <f t="shared" si="20"/>
        <v> </v>
      </c>
      <c r="L68" s="55">
        <v>14</v>
      </c>
      <c r="M68" s="56">
        <v>10</v>
      </c>
      <c r="N68" s="56">
        <v>221</v>
      </c>
      <c r="O68" s="56">
        <v>94</v>
      </c>
      <c r="P68" s="76">
        <f t="shared" si="21"/>
        <v>42.5</v>
      </c>
      <c r="Q68" s="55">
        <v>5</v>
      </c>
      <c r="R68" s="56">
        <v>3</v>
      </c>
      <c r="S68" s="56">
        <v>32</v>
      </c>
      <c r="T68" s="56">
        <v>4</v>
      </c>
      <c r="U68" s="76">
        <f t="shared" si="22"/>
        <v>12.5</v>
      </c>
      <c r="V68" s="41">
        <v>11</v>
      </c>
      <c r="W68" s="56">
        <v>0</v>
      </c>
      <c r="X68" s="90">
        <f>IF(V68=0," ",ROUND(W68/V68*100,1))</f>
        <v>0</v>
      </c>
      <c r="Y68" s="56">
        <v>11</v>
      </c>
      <c r="Z68" s="56">
        <v>0</v>
      </c>
      <c r="AA68" s="91">
        <f t="shared" si="26"/>
        <v>0</v>
      </c>
    </row>
    <row r="69" spans="1:27" s="17" customFormat="1" ht="12.75" customHeight="1" thickBot="1">
      <c r="A69" s="39">
        <v>7</v>
      </c>
      <c r="B69" s="40">
        <v>564</v>
      </c>
      <c r="C69" s="41" t="s">
        <v>74</v>
      </c>
      <c r="D69" s="44" t="s">
        <v>146</v>
      </c>
      <c r="E69" s="41">
        <v>40</v>
      </c>
      <c r="F69" s="127" t="s">
        <v>225</v>
      </c>
      <c r="G69" s="56">
        <v>14</v>
      </c>
      <c r="H69" s="56">
        <v>10</v>
      </c>
      <c r="I69" s="56">
        <v>140</v>
      </c>
      <c r="J69" s="56">
        <v>34</v>
      </c>
      <c r="K69" s="76">
        <f t="shared" si="20"/>
        <v>24.3</v>
      </c>
      <c r="L69" s="55">
        <v>14</v>
      </c>
      <c r="M69" s="56">
        <v>10</v>
      </c>
      <c r="N69" s="56">
        <v>140</v>
      </c>
      <c r="O69" s="56">
        <v>34</v>
      </c>
      <c r="P69" s="76">
        <f t="shared" si="21"/>
        <v>24.3</v>
      </c>
      <c r="Q69" s="55">
        <v>5</v>
      </c>
      <c r="R69" s="56">
        <v>2</v>
      </c>
      <c r="S69" s="56">
        <v>30</v>
      </c>
      <c r="T69" s="56">
        <v>3</v>
      </c>
      <c r="U69" s="76">
        <f t="shared" si="22"/>
        <v>10</v>
      </c>
      <c r="V69" s="41">
        <v>12</v>
      </c>
      <c r="W69" s="56">
        <v>0</v>
      </c>
      <c r="X69" s="90">
        <f>IF(V69=0," ",ROUND(W69/V69*100,1))</f>
        <v>0</v>
      </c>
      <c r="Y69" s="56">
        <v>12</v>
      </c>
      <c r="Z69" s="56">
        <v>0</v>
      </c>
      <c r="AA69" s="91">
        <f t="shared" si="26"/>
        <v>0</v>
      </c>
    </row>
    <row r="70" spans="1:27" s="17" customFormat="1" ht="12.75" customHeight="1" thickBot="1">
      <c r="A70" s="94"/>
      <c r="B70" s="95">
        <v>900</v>
      </c>
      <c r="C70" s="96"/>
      <c r="D70" s="97" t="s">
        <v>33</v>
      </c>
      <c r="E70" s="62"/>
      <c r="F70" s="67"/>
      <c r="G70" s="67"/>
      <c r="H70" s="67"/>
      <c r="I70" s="67"/>
      <c r="J70" s="67"/>
      <c r="K70" s="98"/>
      <c r="L70" s="99">
        <f>SUM(L10:L69)</f>
        <v>1021</v>
      </c>
      <c r="M70" s="99">
        <f>SUM(M10:M69)</f>
        <v>754</v>
      </c>
      <c r="N70" s="99">
        <f>SUM(N10:N69)</f>
        <v>14115</v>
      </c>
      <c r="O70" s="99">
        <f>SUM(O10:O69)</f>
        <v>2929</v>
      </c>
      <c r="P70" s="87">
        <f>IF(L70=" "," ",ROUND(O70/N70*100,1))</f>
        <v>20.8</v>
      </c>
      <c r="Q70" s="99">
        <f>SUM(Q10:Q69)</f>
        <v>304</v>
      </c>
      <c r="R70" s="99">
        <f>SUM(R10:R69)</f>
        <v>119</v>
      </c>
      <c r="S70" s="99">
        <f>SUM(S10:S69)</f>
        <v>2168</v>
      </c>
      <c r="T70" s="99">
        <f>SUM(T10:T69)</f>
        <v>180</v>
      </c>
      <c r="U70" s="87">
        <f aca="true" t="shared" si="27" ref="U70:U82">IF(Q70=""," ",ROUND(T70/S70*100,1))</f>
        <v>8.3</v>
      </c>
      <c r="V70" s="62"/>
      <c r="W70" s="67"/>
      <c r="X70" s="100"/>
      <c r="Y70" s="67"/>
      <c r="Z70" s="67"/>
      <c r="AA70" s="101"/>
    </row>
    <row r="71" spans="1:27" s="17" customFormat="1" ht="12.75" customHeight="1">
      <c r="A71" s="39">
        <v>7</v>
      </c>
      <c r="B71" s="88"/>
      <c r="C71" s="41" t="s">
        <v>74</v>
      </c>
      <c r="D71" s="42" t="s">
        <v>67</v>
      </c>
      <c r="E71" s="102"/>
      <c r="F71" s="103"/>
      <c r="G71" s="103"/>
      <c r="H71" s="103"/>
      <c r="I71" s="103"/>
      <c r="J71" s="103"/>
      <c r="K71" s="104"/>
      <c r="L71" s="105">
        <v>1</v>
      </c>
      <c r="M71" s="56">
        <v>1</v>
      </c>
      <c r="N71" s="106">
        <v>30</v>
      </c>
      <c r="O71" s="56">
        <v>5</v>
      </c>
      <c r="P71" s="107">
        <f aca="true" t="shared" si="28" ref="P71:P82">IF(L71=""," ",ROUND(O71/N71*100,1))</f>
        <v>16.7</v>
      </c>
      <c r="Q71" s="105"/>
      <c r="R71" s="56"/>
      <c r="S71" s="106"/>
      <c r="T71" s="56"/>
      <c r="U71" s="107" t="str">
        <f t="shared" si="27"/>
        <v> </v>
      </c>
      <c r="V71" s="102"/>
      <c r="W71" s="103"/>
      <c r="X71" s="108"/>
      <c r="Y71" s="103"/>
      <c r="Z71" s="103"/>
      <c r="AA71" s="109"/>
    </row>
    <row r="72" spans="1:27" s="17" customFormat="1" ht="13.5" customHeight="1">
      <c r="A72" s="110">
        <v>7</v>
      </c>
      <c r="B72" s="111"/>
      <c r="C72" s="112" t="s">
        <v>69</v>
      </c>
      <c r="D72" s="126" t="s">
        <v>70</v>
      </c>
      <c r="E72" s="102"/>
      <c r="F72" s="103"/>
      <c r="G72" s="103"/>
      <c r="H72" s="103"/>
      <c r="I72" s="103"/>
      <c r="J72" s="103"/>
      <c r="K72" s="104"/>
      <c r="L72" s="105">
        <v>1</v>
      </c>
      <c r="M72" s="56">
        <v>1</v>
      </c>
      <c r="N72" s="106">
        <v>136</v>
      </c>
      <c r="O72" s="56">
        <v>36</v>
      </c>
      <c r="P72" s="76">
        <f t="shared" si="28"/>
        <v>26.5</v>
      </c>
      <c r="Q72" s="105"/>
      <c r="R72" s="56"/>
      <c r="S72" s="106"/>
      <c r="T72" s="56"/>
      <c r="U72" s="76" t="str">
        <f t="shared" si="27"/>
        <v> </v>
      </c>
      <c r="V72" s="102"/>
      <c r="W72" s="103"/>
      <c r="X72" s="108"/>
      <c r="Y72" s="103"/>
      <c r="Z72" s="103"/>
      <c r="AA72" s="109"/>
    </row>
    <row r="73" spans="1:27" s="17" customFormat="1" ht="12.75" customHeight="1">
      <c r="A73" s="39">
        <v>7</v>
      </c>
      <c r="B73" s="111"/>
      <c r="C73" s="112" t="s">
        <v>74</v>
      </c>
      <c r="D73" s="113" t="s">
        <v>80</v>
      </c>
      <c r="E73" s="102"/>
      <c r="F73" s="103"/>
      <c r="G73" s="103"/>
      <c r="H73" s="103"/>
      <c r="I73" s="103"/>
      <c r="J73" s="103"/>
      <c r="K73" s="104"/>
      <c r="L73" s="105">
        <v>1</v>
      </c>
      <c r="M73" s="56">
        <v>1</v>
      </c>
      <c r="N73" s="106">
        <v>50</v>
      </c>
      <c r="O73" s="56">
        <v>19</v>
      </c>
      <c r="P73" s="114">
        <f t="shared" si="28"/>
        <v>38</v>
      </c>
      <c r="Q73" s="105"/>
      <c r="R73" s="56"/>
      <c r="S73" s="106"/>
      <c r="T73" s="56"/>
      <c r="U73" s="114" t="str">
        <f t="shared" si="27"/>
        <v> </v>
      </c>
      <c r="V73" s="102"/>
      <c r="W73" s="103"/>
      <c r="X73" s="108"/>
      <c r="Y73" s="103"/>
      <c r="Z73" s="103"/>
      <c r="AA73" s="109"/>
    </row>
    <row r="74" spans="1:27" s="17" customFormat="1" ht="14.25" customHeight="1">
      <c r="A74" s="39">
        <v>7</v>
      </c>
      <c r="B74" s="88"/>
      <c r="C74" s="41" t="s">
        <v>69</v>
      </c>
      <c r="D74" s="50" t="s">
        <v>85</v>
      </c>
      <c r="E74" s="115"/>
      <c r="F74" s="116"/>
      <c r="G74" s="116"/>
      <c r="H74" s="116"/>
      <c r="I74" s="116"/>
      <c r="J74" s="116"/>
      <c r="K74" s="117"/>
      <c r="L74" s="105">
        <v>1</v>
      </c>
      <c r="M74" s="56">
        <v>1</v>
      </c>
      <c r="N74" s="106">
        <v>53</v>
      </c>
      <c r="O74" s="56">
        <v>24</v>
      </c>
      <c r="P74" s="76">
        <f t="shared" si="28"/>
        <v>45.3</v>
      </c>
      <c r="Q74" s="105"/>
      <c r="R74" s="56"/>
      <c r="S74" s="106"/>
      <c r="T74" s="56"/>
      <c r="U74" s="76" t="str">
        <f t="shared" si="27"/>
        <v> </v>
      </c>
      <c r="V74" s="115"/>
      <c r="W74" s="116"/>
      <c r="X74" s="118"/>
      <c r="Y74" s="116"/>
      <c r="Z74" s="116"/>
      <c r="AA74" s="119"/>
    </row>
    <row r="75" spans="1:27" s="17" customFormat="1" ht="12.75" customHeight="1">
      <c r="A75" s="39">
        <v>7</v>
      </c>
      <c r="B75" s="88"/>
      <c r="C75" s="41" t="s">
        <v>74</v>
      </c>
      <c r="D75" s="42" t="s">
        <v>147</v>
      </c>
      <c r="E75" s="115"/>
      <c r="F75" s="116"/>
      <c r="G75" s="116"/>
      <c r="H75" s="116"/>
      <c r="I75" s="116"/>
      <c r="J75" s="116"/>
      <c r="K75" s="117"/>
      <c r="L75" s="55">
        <v>1</v>
      </c>
      <c r="M75" s="56">
        <v>1</v>
      </c>
      <c r="N75" s="56">
        <v>51</v>
      </c>
      <c r="O75" s="56">
        <v>14</v>
      </c>
      <c r="P75" s="76">
        <f t="shared" si="28"/>
        <v>27.5</v>
      </c>
      <c r="Q75" s="55"/>
      <c r="R75" s="56"/>
      <c r="S75" s="56"/>
      <c r="T75" s="56"/>
      <c r="U75" s="76" t="str">
        <f t="shared" si="27"/>
        <v> </v>
      </c>
      <c r="V75" s="115"/>
      <c r="W75" s="116"/>
      <c r="X75" s="118"/>
      <c r="Y75" s="116"/>
      <c r="Z75" s="116"/>
      <c r="AA75" s="119"/>
    </row>
    <row r="76" spans="1:27" s="17" customFormat="1" ht="12.75" customHeight="1">
      <c r="A76" s="39">
        <v>7</v>
      </c>
      <c r="B76" s="88"/>
      <c r="C76" s="41" t="s">
        <v>74</v>
      </c>
      <c r="D76" s="42" t="s">
        <v>89</v>
      </c>
      <c r="E76" s="115"/>
      <c r="F76" s="116"/>
      <c r="G76" s="116"/>
      <c r="H76" s="116"/>
      <c r="I76" s="116"/>
      <c r="J76" s="116"/>
      <c r="K76" s="117"/>
      <c r="L76" s="55">
        <v>1</v>
      </c>
      <c r="M76" s="56">
        <v>1</v>
      </c>
      <c r="N76" s="56">
        <v>18</v>
      </c>
      <c r="O76" s="56">
        <v>6</v>
      </c>
      <c r="P76" s="76">
        <f t="shared" si="28"/>
        <v>33.3</v>
      </c>
      <c r="Q76" s="105"/>
      <c r="R76" s="56"/>
      <c r="S76" s="106"/>
      <c r="T76" s="56"/>
      <c r="U76" s="76" t="str">
        <f t="shared" si="27"/>
        <v> </v>
      </c>
      <c r="V76" s="102"/>
      <c r="W76" s="103"/>
      <c r="X76" s="108"/>
      <c r="Y76" s="103"/>
      <c r="Z76" s="103"/>
      <c r="AA76" s="109"/>
    </row>
    <row r="77" spans="1:27" s="17" customFormat="1" ht="12.75" customHeight="1">
      <c r="A77" s="39">
        <v>7</v>
      </c>
      <c r="B77" s="88"/>
      <c r="C77" s="41" t="s">
        <v>69</v>
      </c>
      <c r="D77" s="42" t="s">
        <v>184</v>
      </c>
      <c r="E77" s="115"/>
      <c r="F77" s="116"/>
      <c r="G77" s="116"/>
      <c r="H77" s="116"/>
      <c r="I77" s="116"/>
      <c r="J77" s="116"/>
      <c r="K77" s="117"/>
      <c r="L77" s="55">
        <v>1</v>
      </c>
      <c r="M77" s="56">
        <v>1</v>
      </c>
      <c r="N77" s="56">
        <v>28</v>
      </c>
      <c r="O77" s="56">
        <v>10</v>
      </c>
      <c r="P77" s="76">
        <f t="shared" si="28"/>
        <v>35.7</v>
      </c>
      <c r="Q77" s="55"/>
      <c r="R77" s="56"/>
      <c r="S77" s="56"/>
      <c r="T77" s="56"/>
      <c r="U77" s="76" t="str">
        <f t="shared" si="27"/>
        <v> </v>
      </c>
      <c r="V77" s="115"/>
      <c r="W77" s="116"/>
      <c r="X77" s="118"/>
      <c r="Y77" s="116"/>
      <c r="Z77" s="116"/>
      <c r="AA77" s="119"/>
    </row>
    <row r="78" spans="1:27" s="17" customFormat="1" ht="14.25" customHeight="1">
      <c r="A78" s="39">
        <v>7</v>
      </c>
      <c r="B78" s="88"/>
      <c r="C78" s="41" t="s">
        <v>74</v>
      </c>
      <c r="D78" s="42" t="s">
        <v>149</v>
      </c>
      <c r="E78" s="115"/>
      <c r="F78" s="116"/>
      <c r="G78" s="116"/>
      <c r="H78" s="116"/>
      <c r="I78" s="116"/>
      <c r="J78" s="116"/>
      <c r="K78" s="117"/>
      <c r="L78" s="55">
        <v>1</v>
      </c>
      <c r="M78" s="56">
        <v>1</v>
      </c>
      <c r="N78" s="56">
        <v>9</v>
      </c>
      <c r="O78" s="56">
        <v>2</v>
      </c>
      <c r="P78" s="76">
        <f t="shared" si="28"/>
        <v>22.2</v>
      </c>
      <c r="Q78" s="55"/>
      <c r="R78" s="56"/>
      <c r="S78" s="56"/>
      <c r="T78" s="56"/>
      <c r="U78" s="76" t="str">
        <f t="shared" si="27"/>
        <v> </v>
      </c>
      <c r="V78" s="115"/>
      <c r="W78" s="116"/>
      <c r="X78" s="118"/>
      <c r="Y78" s="116"/>
      <c r="Z78" s="116"/>
      <c r="AA78" s="119"/>
    </row>
    <row r="79" spans="1:27" s="17" customFormat="1" ht="14.25" customHeight="1">
      <c r="A79" s="128">
        <v>7</v>
      </c>
      <c r="B79" s="129"/>
      <c r="C79" s="130" t="s">
        <v>74</v>
      </c>
      <c r="D79" s="131" t="s">
        <v>152</v>
      </c>
      <c r="E79" s="132"/>
      <c r="F79" s="133"/>
      <c r="G79" s="133"/>
      <c r="H79" s="133"/>
      <c r="I79" s="133"/>
      <c r="J79" s="133"/>
      <c r="K79" s="134"/>
      <c r="L79" s="105">
        <v>1</v>
      </c>
      <c r="M79" s="106">
        <v>1</v>
      </c>
      <c r="N79" s="106">
        <v>9</v>
      </c>
      <c r="O79" s="106">
        <v>4</v>
      </c>
      <c r="P79" s="135">
        <f t="shared" si="28"/>
        <v>44.4</v>
      </c>
      <c r="Q79" s="105"/>
      <c r="R79" s="56"/>
      <c r="S79" s="106"/>
      <c r="T79" s="56"/>
      <c r="U79" s="135" t="str">
        <f t="shared" si="27"/>
        <v> </v>
      </c>
      <c r="V79" s="132"/>
      <c r="W79" s="133"/>
      <c r="X79" s="136"/>
      <c r="Y79" s="133"/>
      <c r="Z79" s="133"/>
      <c r="AA79" s="137"/>
    </row>
    <row r="80" spans="1:27" s="17" customFormat="1" ht="12.75" customHeight="1">
      <c r="A80" s="39">
        <v>7</v>
      </c>
      <c r="B80" s="40"/>
      <c r="C80" s="41" t="s">
        <v>74</v>
      </c>
      <c r="D80" s="42" t="s">
        <v>94</v>
      </c>
      <c r="E80" s="115"/>
      <c r="F80" s="116"/>
      <c r="G80" s="116"/>
      <c r="H80" s="116"/>
      <c r="I80" s="116"/>
      <c r="J80" s="116"/>
      <c r="K80" s="117"/>
      <c r="L80" s="55">
        <v>1</v>
      </c>
      <c r="M80" s="56">
        <v>1</v>
      </c>
      <c r="N80" s="56">
        <v>12</v>
      </c>
      <c r="O80" s="56">
        <v>6</v>
      </c>
      <c r="P80" s="76">
        <f t="shared" si="28"/>
        <v>50</v>
      </c>
      <c r="Q80" s="55"/>
      <c r="R80" s="56"/>
      <c r="S80" s="56"/>
      <c r="T80" s="56"/>
      <c r="U80" s="76" t="str">
        <f t="shared" si="27"/>
        <v> </v>
      </c>
      <c r="V80" s="115"/>
      <c r="W80" s="116"/>
      <c r="X80" s="118"/>
      <c r="Y80" s="116"/>
      <c r="Z80" s="116"/>
      <c r="AA80" s="119"/>
    </row>
    <row r="81" spans="1:27" s="17" customFormat="1" ht="12.75" customHeight="1">
      <c r="A81" s="39">
        <v>7</v>
      </c>
      <c r="B81" s="88"/>
      <c r="C81" s="41" t="s">
        <v>74</v>
      </c>
      <c r="D81" s="42" t="s">
        <v>127</v>
      </c>
      <c r="E81" s="115"/>
      <c r="F81" s="116"/>
      <c r="G81" s="116"/>
      <c r="H81" s="116"/>
      <c r="I81" s="116"/>
      <c r="J81" s="116"/>
      <c r="K81" s="117"/>
      <c r="L81" s="55">
        <v>2</v>
      </c>
      <c r="M81" s="56">
        <v>2</v>
      </c>
      <c r="N81" s="56">
        <v>23</v>
      </c>
      <c r="O81" s="56">
        <v>11</v>
      </c>
      <c r="P81" s="76">
        <f t="shared" si="28"/>
        <v>47.8</v>
      </c>
      <c r="Q81" s="55"/>
      <c r="R81" s="56"/>
      <c r="S81" s="56"/>
      <c r="T81" s="56"/>
      <c r="U81" s="76" t="str">
        <f t="shared" si="27"/>
        <v> </v>
      </c>
      <c r="V81" s="115"/>
      <c r="W81" s="116"/>
      <c r="X81" s="118"/>
      <c r="Y81" s="116"/>
      <c r="Z81" s="116"/>
      <c r="AA81" s="119"/>
    </row>
    <row r="82" spans="1:27" s="17" customFormat="1" ht="14.25" customHeight="1" thickBot="1">
      <c r="A82" s="39">
        <v>7</v>
      </c>
      <c r="B82" s="88"/>
      <c r="C82" s="41" t="s">
        <v>69</v>
      </c>
      <c r="D82" s="42" t="s">
        <v>137</v>
      </c>
      <c r="E82" s="115"/>
      <c r="F82" s="116"/>
      <c r="G82" s="116"/>
      <c r="H82" s="116"/>
      <c r="I82" s="116"/>
      <c r="J82" s="116"/>
      <c r="K82" s="117"/>
      <c r="L82" s="105">
        <v>1</v>
      </c>
      <c r="M82" s="56">
        <v>1</v>
      </c>
      <c r="N82" s="106">
        <v>28</v>
      </c>
      <c r="O82" s="56">
        <v>11</v>
      </c>
      <c r="P82" s="76">
        <f t="shared" si="28"/>
        <v>39.3</v>
      </c>
      <c r="Q82" s="105"/>
      <c r="R82" s="56"/>
      <c r="S82" s="106"/>
      <c r="T82" s="56"/>
      <c r="U82" s="76" t="str">
        <f t="shared" si="27"/>
        <v> </v>
      </c>
      <c r="V82" s="115"/>
      <c r="W82" s="116"/>
      <c r="X82" s="118"/>
      <c r="Y82" s="116"/>
      <c r="Z82" s="116"/>
      <c r="AA82" s="119"/>
    </row>
    <row r="83" spans="1:27" s="17" customFormat="1" ht="12" thickBot="1">
      <c r="A83" s="94"/>
      <c r="B83" s="95">
        <v>999</v>
      </c>
      <c r="C83" s="96"/>
      <c r="D83" s="97" t="s">
        <v>32</v>
      </c>
      <c r="E83" s="62"/>
      <c r="F83" s="67"/>
      <c r="G83" s="67"/>
      <c r="H83" s="67"/>
      <c r="I83" s="67"/>
      <c r="J83" s="67"/>
      <c r="K83" s="98"/>
      <c r="L83" s="99">
        <f>SUM(L71:L82)</f>
        <v>13</v>
      </c>
      <c r="M83" s="99">
        <f>SUM(M71:M82)</f>
        <v>13</v>
      </c>
      <c r="N83" s="99">
        <f>SUM(N71:N82)</f>
        <v>447</v>
      </c>
      <c r="O83" s="99">
        <f>SUM(O71:O82)</f>
        <v>148</v>
      </c>
      <c r="P83" s="87">
        <f>IF(L83=0,"",ROUND(O83/N83*100,1))</f>
        <v>33.1</v>
      </c>
      <c r="Q83" s="99">
        <f>SUM(Q71:Q82)</f>
        <v>0</v>
      </c>
      <c r="R83" s="99">
        <f>SUM(R71:R82)</f>
        <v>0</v>
      </c>
      <c r="S83" s="99">
        <f>SUM(S71:S82)</f>
        <v>0</v>
      </c>
      <c r="T83" s="99">
        <f>SUM(T71:T82)</f>
        <v>0</v>
      </c>
      <c r="U83" s="87" t="str">
        <f>IF(Q83=0," ",ROUND(T83/S83*100,1))</f>
        <v> </v>
      </c>
      <c r="V83" s="62"/>
      <c r="W83" s="67"/>
      <c r="X83" s="100"/>
      <c r="Y83" s="67"/>
      <c r="Z83" s="67"/>
      <c r="AA83" s="101"/>
    </row>
    <row r="84" spans="1:27" s="17" customFormat="1" ht="12" thickBot="1">
      <c r="A84" s="94"/>
      <c r="B84" s="120">
        <v>1000</v>
      </c>
      <c r="C84" s="214" t="s">
        <v>21</v>
      </c>
      <c r="D84" s="215"/>
      <c r="E84" s="62"/>
      <c r="F84" s="67"/>
      <c r="G84" s="84">
        <f>SUM(G10:G69)</f>
        <v>408</v>
      </c>
      <c r="H84" s="84">
        <f>SUM(H10:H69)</f>
        <v>324</v>
      </c>
      <c r="I84" s="84">
        <f>SUM(I10:I69)</f>
        <v>6027</v>
      </c>
      <c r="J84" s="84">
        <f>SUM(J10:J69)</f>
        <v>1380</v>
      </c>
      <c r="K84" s="87">
        <f>IF(G84=" "," ",ROUND(J84/I84*100,1))</f>
        <v>22.9</v>
      </c>
      <c r="L84" s="86">
        <f>L70+L83</f>
        <v>1034</v>
      </c>
      <c r="M84" s="84">
        <f>M70+M83</f>
        <v>767</v>
      </c>
      <c r="N84" s="84">
        <f>N70+N83</f>
        <v>14562</v>
      </c>
      <c r="O84" s="84">
        <f>O70+O83</f>
        <v>3077</v>
      </c>
      <c r="P84" s="87">
        <f>IF(L84=""," ",ROUND(O84/N84*100,1))</f>
        <v>21.1</v>
      </c>
      <c r="Q84" s="86">
        <f>Q70+Q83</f>
        <v>304</v>
      </c>
      <c r="R84" s="84">
        <f>R70+R83</f>
        <v>119</v>
      </c>
      <c r="S84" s="84">
        <f>S70+S83</f>
        <v>2168</v>
      </c>
      <c r="T84" s="84">
        <f>T70+T83</f>
        <v>180</v>
      </c>
      <c r="U84" s="87">
        <f>IF(Q84=""," ",ROUND(T84/S84*100,1))</f>
        <v>8.3</v>
      </c>
      <c r="V84" s="65">
        <f>SUM(V10:V69)</f>
        <v>2339</v>
      </c>
      <c r="W84" s="84">
        <f>SUM(W10:W69)</f>
        <v>125</v>
      </c>
      <c r="X84" s="121">
        <f>IF(V84=0," ",ROUND(W84/V84*100,1))</f>
        <v>5.3</v>
      </c>
      <c r="Y84" s="84">
        <f>SUM(Y10:Y69)</f>
        <v>2068</v>
      </c>
      <c r="Z84" s="84">
        <f>SUM(Z10:Z69)</f>
        <v>89</v>
      </c>
      <c r="AA84" s="122">
        <f>IF(Y84=0," ",ROUND(Z84/Y84*100,1))</f>
        <v>4.3</v>
      </c>
    </row>
    <row r="85" s="17" customFormat="1" ht="11.25"/>
    <row r="86" s="17" customFormat="1" ht="11.25"/>
    <row r="87" s="17" customFormat="1" ht="11.25"/>
    <row r="88" s="17" customFormat="1" ht="11.25"/>
    <row r="89" s="17" customFormat="1" ht="11.25"/>
    <row r="90" s="17" customFormat="1" ht="11.25"/>
    <row r="91" s="17" customFormat="1" ht="11.25"/>
    <row r="92" s="17" customFormat="1" ht="11.25"/>
    <row r="93" s="17" customFormat="1" ht="11.25"/>
    <row r="94" s="17" customFormat="1" ht="11.25"/>
    <row r="95" s="17" customFormat="1" ht="11.25"/>
    <row r="96" s="17" customFormat="1" ht="11.25"/>
    <row r="97" s="17" customFormat="1" ht="11.25"/>
    <row r="98" s="17" customFormat="1" ht="11.25"/>
    <row r="99" s="17" customFormat="1" ht="11.25"/>
    <row r="100" s="17" customFormat="1" ht="11.25"/>
    <row r="101" s="17" customFormat="1" ht="11.25"/>
    <row r="102" s="17" customFormat="1" ht="11.25"/>
    <row r="103" s="17" customFormat="1" ht="11.25"/>
    <row r="104" s="17" customFormat="1" ht="11.25"/>
    <row r="105" s="17" customFormat="1" ht="11.25"/>
    <row r="106" s="17" customFormat="1" ht="11.25"/>
    <row r="107" s="17" customFormat="1" ht="11.25"/>
    <row r="108" s="17" customFormat="1" ht="11.25"/>
    <row r="109" s="17" customFormat="1" ht="11.25"/>
    <row r="110" s="17" customFormat="1" ht="11.25"/>
    <row r="111" s="17" customFormat="1" ht="11.25"/>
    <row r="112" s="17" customFormat="1" ht="11.25"/>
    <row r="113" s="17" customFormat="1" ht="11.25"/>
    <row r="114" s="17" customFormat="1" ht="11.25"/>
    <row r="115" s="17" customFormat="1" ht="11.25"/>
    <row r="116" s="17" customFormat="1" ht="11.25"/>
    <row r="117" s="17" customFormat="1" ht="11.25"/>
    <row r="118" s="17" customFormat="1" ht="11.25"/>
    <row r="119" s="17" customFormat="1" ht="11.25"/>
    <row r="120" s="17" customFormat="1" ht="11.25"/>
    <row r="121" s="17" customFormat="1" ht="11.25"/>
    <row r="122" s="17" customFormat="1" ht="11.25"/>
    <row r="123" s="17" customFormat="1" ht="11.25"/>
    <row r="124" s="17" customFormat="1" ht="11.25"/>
    <row r="125" s="17" customFormat="1" ht="11.25"/>
    <row r="126" s="17" customFormat="1" ht="11.25"/>
    <row r="127" s="17" customFormat="1" ht="11.25"/>
    <row r="128" s="17" customFormat="1" ht="11.25"/>
    <row r="129" s="17" customFormat="1" ht="11.25"/>
    <row r="130" s="17" customFormat="1" ht="11.25"/>
    <row r="131" s="17" customFormat="1" ht="11.25"/>
    <row r="132" s="17" customFormat="1" ht="11.25"/>
    <row r="133" s="17" customFormat="1" ht="11.25"/>
    <row r="134" s="17" customFormat="1" ht="11.25"/>
    <row r="135" s="17" customFormat="1" ht="11.25"/>
  </sheetData>
  <sheetProtection/>
  <mergeCells count="25">
    <mergeCell ref="L7:P7"/>
    <mergeCell ref="P8:P9"/>
    <mergeCell ref="E8:E9"/>
    <mergeCell ref="G8:G9"/>
    <mergeCell ref="F8:F9"/>
    <mergeCell ref="N8:N9"/>
    <mergeCell ref="L8:L9"/>
    <mergeCell ref="C4:E4"/>
    <mergeCell ref="G4:I4"/>
    <mergeCell ref="C84:D84"/>
    <mergeCell ref="E7:K7"/>
    <mergeCell ref="I8:I9"/>
    <mergeCell ref="K8:K9"/>
    <mergeCell ref="A7:A9"/>
    <mergeCell ref="C7:C9"/>
    <mergeCell ref="D7:D9"/>
    <mergeCell ref="B7:B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J10:J69 H10:H69 O10:O69 M10:M69 T10:T69 R10:R69 W10:W69 Z10:Z69 T71:T82 R71:R82 O71:O82 M71:M8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6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2007-09-12T02:57:25Z</cp:lastPrinted>
  <dcterms:created xsi:type="dcterms:W3CDTF">2002-01-07T10:53:07Z</dcterms:created>
  <dcterms:modified xsi:type="dcterms:W3CDTF">2007-10-30T06:24:38Z</dcterms:modified>
  <cp:category/>
  <cp:version/>
  <cp:contentType/>
  <cp:contentStatus/>
</cp:coreProperties>
</file>