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'4-1'!$A$1:$X$26</definedName>
    <definedName name="_xlnm.Print_Area" localSheetId="1">'4-2'!$A$1:$AA$43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<sst xmlns="http://schemas.openxmlformats.org/spreadsheetml/2006/main" count="261" uniqueCount="168">
  <si>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</si>
  <si>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</si>
  <si>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</si>
  <si>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</si>
  <si>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</si>
  <si>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</si>
  <si>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</si>
  <si>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</si>
  <si>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</si>
  <si>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</si>
  <si>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</si>
  <si>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</si>
  <si>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</si>
  <si>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</si>
  <si>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</si>
  <si>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</si>
  <si>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</si>
  <si>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</si>
  <si>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</si>
  <si>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</si>
  <si>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</si>
  <si>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</si>
  <si>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</si>
  <si>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</si>
  <si>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</si>
  <si>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</si>
  <si>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</si>
  <si>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</si>
  <si>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</si>
  <si>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</si>
  <si>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</si>
  <si>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</si>
  <si>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</si>
  <si>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</si>
  <si>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</si>
  <si>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</si>
  <si>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</si>
  <si>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</si>
  <si>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</si>
  <si>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</si>
  <si>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</si>
  <si>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</si>
  <si>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</si>
  <si>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</si>
  <si>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</si>
  <si>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</si>
  <si>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</si>
  <si>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</si>
  <si>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</si>
  <si>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</si>
  <si>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</si>
  <si>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</si>
  <si>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</si>
  <si>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</si>
  <si>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</si>
  <si>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</si>
  <si>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</si>
  <si>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</si>
  <si>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</si>
  <si>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</si>
  <si>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</si>
  <si>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</si>
  <si>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</si>
  <si>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</si>
  <si>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</si>
  <si>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</si>
  <si>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</si>
  <si>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</si>
  <si>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</si>
  <si>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</si>
  <si>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</si>
  <si>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</si>
  <si>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</si>
  <si>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</si>
  <si>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</si>
  <si>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</si>
  <si>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</si>
  <si>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</si>
  <si>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</si>
  <si>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</si>
  <si>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</si>
  <si>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</si>
  <si>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</si>
  <si>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</si>
  <si>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</si>
  <si>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</si>
  <si>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</si>
  <si>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</si>
  <si>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</si>
  <si>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</si>
  <si>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</si>
  <si>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</si>
  <si>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</si>
  <si>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</si>
  <si>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</si>
  <si>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</si>
  <si>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</si>
  <si>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</si>
  <si>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</si>
  <si>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</si>
  <si>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</si>
  <si>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</si>
  <si>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</si>
  <si>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</si>
  <si>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姫島村</t>
  </si>
  <si>
    <t>九重町</t>
  </si>
  <si>
    <t>玖珠町</t>
  </si>
  <si>
    <t>大分県</t>
  </si>
  <si>
    <t>政策推進課</t>
  </si>
  <si>
    <t>生涯学習課</t>
  </si>
  <si>
    <t>人権・同和対策室</t>
  </si>
  <si>
    <t>おおいた男女共同参画推進プラン</t>
  </si>
  <si>
    <t>男女共同参画プラン</t>
  </si>
  <si>
    <t>湯のまち「べっぷ」男女共同参画都市宣言</t>
  </si>
  <si>
    <t>日田市男女共同参画基本計画</t>
  </si>
  <si>
    <t>佐伯市男女共同参画計画</t>
  </si>
  <si>
    <t>広域１</t>
  </si>
  <si>
    <t>広域３</t>
  </si>
  <si>
    <t>広域４</t>
  </si>
  <si>
    <t>広域５</t>
  </si>
  <si>
    <t>広域６</t>
  </si>
  <si>
    <t>広域７</t>
  </si>
  <si>
    <t>豊後大野市男女共同参画推進条例</t>
  </si>
  <si>
    <t>男女共同参画推進室</t>
  </si>
  <si>
    <t>Ｈ１１～Ｈ２２年度</t>
  </si>
  <si>
    <t>別府市男女共同参画推進条例</t>
  </si>
  <si>
    <t>Ｈ１４．３</t>
  </si>
  <si>
    <t>Ｈ１４～Ｈ２２年度</t>
  </si>
  <si>
    <t>人権啓発推進課</t>
  </si>
  <si>
    <t>中津市男女共同参画計画「ともに生き活きプランなかつ」</t>
  </si>
  <si>
    <t>Ｈ１５～Ｈ１９年度</t>
  </si>
  <si>
    <t>企画課</t>
  </si>
  <si>
    <t>Ｈ１３～Ｈ２２年度</t>
  </si>
  <si>
    <t>企画商工課</t>
  </si>
  <si>
    <t>人権・同和対策課</t>
  </si>
  <si>
    <t>総合政策課</t>
  </si>
  <si>
    <t>杵築市男女共同参画推進条例</t>
  </si>
  <si>
    <t>宇佐市男女共同参画プラン－たすけあい共に生きる２１世紀－</t>
  </si>
  <si>
    <t>Ｈ１４～Ｈ２３年度</t>
  </si>
  <si>
    <t>人権推進同和対策課</t>
  </si>
  <si>
    <t>由布市</t>
  </si>
  <si>
    <t>由布市男女共同参画推進条例</t>
  </si>
  <si>
    <t>国東市</t>
  </si>
  <si>
    <t>国東市男女共同参画推進条例</t>
  </si>
  <si>
    <t>合併に伴う専決処分（H18.3.31）</t>
  </si>
  <si>
    <t>日出町</t>
  </si>
  <si>
    <t>九重町</t>
  </si>
  <si>
    <t>くすまち男女共同参画プラン</t>
  </si>
  <si>
    <t>Ｈ１５～Ｈ２２年度</t>
  </si>
  <si>
    <t>豊後高田市</t>
  </si>
  <si>
    <t>由布市</t>
  </si>
  <si>
    <t>広域２</t>
  </si>
  <si>
    <t>特記事項</t>
  </si>
  <si>
    <t>※1</t>
  </si>
  <si>
    <t>国東市は、平成１８年３月３１日に合併したため、審議会、委員会の委員が確定していない。</t>
  </si>
  <si>
    <t>※２</t>
  </si>
  <si>
    <t>由布市は、平成１８年６月末現在</t>
  </si>
  <si>
    <t>その他：平成　年　月　日</t>
  </si>
  <si>
    <t>市（区）町村コード</t>
  </si>
  <si>
    <t>Ｈ１１．３</t>
  </si>
  <si>
    <t>Ｈ１４．３</t>
  </si>
  <si>
    <t>Ｈ１６．２</t>
  </si>
  <si>
    <t>Ｈ１３．３</t>
  </si>
  <si>
    <t>Ｈ１４．３</t>
  </si>
  <si>
    <t>Ｈ１５．３</t>
  </si>
  <si>
    <t>　２　１ではない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</si>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</sst>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u val="single"/>
      <sz val="10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0" fontId="2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2" borderId="30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58" fontId="9" fillId="0" borderId="35" xfId="0" applyNumberFormat="1" applyFont="1" applyBorder="1" applyAlignment="1">
      <alignment vertical="center"/>
    </xf>
    <xf numFmtId="0" fontId="2" fillId="2" borderId="3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26" xfId="0" applyFont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179" fontId="2" fillId="3" borderId="40" xfId="0" applyNumberFormat="1" applyFont="1" applyFill="1" applyBorder="1" applyAlignment="1">
      <alignment/>
    </xf>
    <xf numFmtId="179" fontId="2" fillId="3" borderId="37" xfId="0" applyNumberFormat="1" applyFont="1" applyFill="1" applyBorder="1" applyAlignment="1">
      <alignment/>
    </xf>
    <xf numFmtId="180" fontId="2" fillId="3" borderId="41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9" fillId="0" borderId="42" xfId="0" applyFont="1" applyBorder="1" applyAlignment="1">
      <alignment/>
    </xf>
    <xf numFmtId="58" fontId="9" fillId="0" borderId="43" xfId="0" applyNumberFormat="1" applyFont="1" applyBorder="1" applyAlignment="1">
      <alignment vertical="center"/>
    </xf>
    <xf numFmtId="58" fontId="9" fillId="0" borderId="44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2" borderId="4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12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57" fontId="2" fillId="2" borderId="6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center" shrinkToFit="1"/>
    </xf>
    <xf numFmtId="0" fontId="13" fillId="0" borderId="0" xfId="16" applyFont="1" applyAlignment="1">
      <alignment/>
    </xf>
    <xf numFmtId="0" fontId="4" fillId="2" borderId="6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3" borderId="14" xfId="0" applyFont="1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2" fillId="2" borderId="50" xfId="0" applyFont="1" applyFill="1" applyBorder="1" applyAlignment="1">
      <alignment horizontal="left" wrapText="1"/>
    </xf>
    <xf numFmtId="0" fontId="2" fillId="2" borderId="51" xfId="0" applyFont="1" applyFill="1" applyBorder="1" applyAlignment="1">
      <alignment horizontal="left" wrapText="1"/>
    </xf>
    <xf numFmtId="0" fontId="2" fillId="2" borderId="52" xfId="0" applyFont="1" applyFill="1" applyBorder="1" applyAlignment="1">
      <alignment horizontal="left" wrapText="1"/>
    </xf>
    <xf numFmtId="0" fontId="2" fillId="0" borderId="4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0" borderId="5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58" fontId="9" fillId="0" borderId="35" xfId="0" applyNumberFormat="1" applyFont="1" applyBorder="1" applyAlignment="1">
      <alignment horizontal="center" vertical="center"/>
    </xf>
    <xf numFmtId="58" fontId="9" fillId="0" borderId="43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2" fillId="2" borderId="48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2" borderId="47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61" xfId="0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26" xfId="0" applyBorder="1" applyAlignment="1">
      <alignment/>
    </xf>
    <xf numFmtId="0" fontId="2" fillId="2" borderId="62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3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SheetLayoutView="100" workbookViewId="0" topLeftCell="M1">
      <selection activeCell="S9" sqref="S9"/>
    </sheetView>
  </sheetViews>
  <sheetFormatPr defaultColWidth="9.00390625" defaultRowHeight="13.5"/>
  <cols>
    <col min="1" max="1" width="3.75390625" style="2" customWidth="1"/>
    <col min="2" max="2" width="4.625" style="2" customWidth="1"/>
    <col min="3" max="3" width="6.625" style="2" customWidth="1"/>
    <col min="4" max="4" width="10.00390625" style="79" customWidth="1"/>
    <col min="5" max="5" width="18.875" style="2" customWidth="1"/>
    <col min="6" max="6" width="3.625" style="2" customWidth="1"/>
    <col min="7" max="7" width="3.50390625" style="2" customWidth="1"/>
    <col min="8" max="9" width="4.375" style="2" customWidth="1"/>
    <col min="10" max="10" width="22.875" style="2" customWidth="1"/>
    <col min="11" max="11" width="11.00390625" style="2" customWidth="1"/>
    <col min="12" max="12" width="8.25390625" style="2" customWidth="1"/>
    <col min="13" max="13" width="8.625" style="2" customWidth="1"/>
    <col min="14" max="14" width="4.375" style="2" customWidth="1"/>
    <col min="15" max="15" width="27.00390625" style="2" customWidth="1"/>
    <col min="16" max="16" width="7.875" style="2" customWidth="1"/>
    <col min="17" max="17" width="14.375" style="2" customWidth="1"/>
    <col min="18" max="18" width="4.375" style="2" customWidth="1"/>
    <col min="19" max="19" width="13.875" style="2" customWidth="1"/>
    <col min="20" max="20" width="8.375" style="2" customWidth="1"/>
    <col min="21" max="21" width="7.875" style="2" customWidth="1"/>
    <col min="22" max="22" width="24.75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4" t="s">
        <v>60</v>
      </c>
      <c r="U2" s="76"/>
    </row>
    <row r="3" ht="12.75" thickBot="1"/>
    <row r="4" spans="1:24" s="1" customFormat="1" ht="31.5" customHeight="1">
      <c r="A4" s="155" t="s">
        <v>6</v>
      </c>
      <c r="B4" s="161" t="s">
        <v>158</v>
      </c>
      <c r="C4" s="157" t="s">
        <v>0</v>
      </c>
      <c r="D4" s="159" t="s">
        <v>58</v>
      </c>
      <c r="E4" s="169" t="s">
        <v>11</v>
      </c>
      <c r="F4" s="38"/>
      <c r="G4" s="172" t="s">
        <v>39</v>
      </c>
      <c r="H4" s="144" t="s">
        <v>7</v>
      </c>
      <c r="I4" s="164" t="s">
        <v>10</v>
      </c>
      <c r="J4" s="166" t="s">
        <v>82</v>
      </c>
      <c r="K4" s="167"/>
      <c r="L4" s="167"/>
      <c r="M4" s="167"/>
      <c r="N4" s="168"/>
      <c r="O4" s="166" t="s">
        <v>166</v>
      </c>
      <c r="P4" s="167"/>
      <c r="Q4" s="167"/>
      <c r="R4" s="168"/>
      <c r="S4" s="152" t="s">
        <v>167</v>
      </c>
      <c r="T4" s="148" t="s">
        <v>78</v>
      </c>
      <c r="U4" s="166" t="s">
        <v>22</v>
      </c>
      <c r="V4" s="147"/>
      <c r="W4" s="147"/>
      <c r="X4" s="22"/>
    </row>
    <row r="5" spans="1:24" s="1" customFormat="1" ht="15" customHeight="1">
      <c r="A5" s="156"/>
      <c r="B5" s="162"/>
      <c r="C5" s="158"/>
      <c r="D5" s="160"/>
      <c r="E5" s="170"/>
      <c r="F5" s="39"/>
      <c r="G5" s="162"/>
      <c r="H5" s="174"/>
      <c r="I5" s="165"/>
      <c r="J5" s="145" t="s">
        <v>30</v>
      </c>
      <c r="K5" s="146"/>
      <c r="L5" s="146"/>
      <c r="M5" s="158"/>
      <c r="N5" s="26" t="s">
        <v>31</v>
      </c>
      <c r="O5" s="145" t="s">
        <v>32</v>
      </c>
      <c r="P5" s="146"/>
      <c r="Q5" s="158"/>
      <c r="R5" s="26" t="s">
        <v>31</v>
      </c>
      <c r="S5" s="153"/>
      <c r="T5" s="149"/>
      <c r="U5" s="174" t="s">
        <v>26</v>
      </c>
      <c r="V5" s="175" t="s">
        <v>27</v>
      </c>
      <c r="W5" s="175" t="s">
        <v>28</v>
      </c>
      <c r="X5" s="173" t="s">
        <v>29</v>
      </c>
    </row>
    <row r="6" spans="1:24" s="1" customFormat="1" ht="38.25" customHeight="1">
      <c r="A6" s="156"/>
      <c r="B6" s="163"/>
      <c r="C6" s="158"/>
      <c r="D6" s="160"/>
      <c r="E6" s="171"/>
      <c r="F6" s="40" t="s">
        <v>38</v>
      </c>
      <c r="G6" s="163"/>
      <c r="H6" s="174"/>
      <c r="I6" s="165"/>
      <c r="J6" s="23" t="s">
        <v>19</v>
      </c>
      <c r="K6" s="8" t="s">
        <v>16</v>
      </c>
      <c r="L6" s="8" t="s">
        <v>17</v>
      </c>
      <c r="M6" s="8" t="s">
        <v>18</v>
      </c>
      <c r="N6" s="25" t="s">
        <v>40</v>
      </c>
      <c r="O6" s="24" t="s">
        <v>42</v>
      </c>
      <c r="P6" s="8" t="s">
        <v>25</v>
      </c>
      <c r="Q6" s="8" t="s">
        <v>21</v>
      </c>
      <c r="R6" s="25" t="s">
        <v>41</v>
      </c>
      <c r="S6" s="154"/>
      <c r="T6" s="176"/>
      <c r="U6" s="156"/>
      <c r="V6" s="175"/>
      <c r="W6" s="175"/>
      <c r="X6" s="173"/>
    </row>
    <row r="7" spans="1:24" ht="30" customHeight="1">
      <c r="A7" s="15">
        <v>44</v>
      </c>
      <c r="B7" s="108">
        <v>201</v>
      </c>
      <c r="C7" s="11" t="s">
        <v>107</v>
      </c>
      <c r="D7" s="19" t="s">
        <v>92</v>
      </c>
      <c r="E7" s="89" t="s">
        <v>123</v>
      </c>
      <c r="F7" s="109">
        <v>1</v>
      </c>
      <c r="G7" s="19">
        <v>1</v>
      </c>
      <c r="H7" s="11">
        <v>1</v>
      </c>
      <c r="I7" s="19">
        <v>1</v>
      </c>
      <c r="J7" s="89"/>
      <c r="K7" s="110"/>
      <c r="L7" s="111"/>
      <c r="M7" s="111"/>
      <c r="N7" s="112">
        <v>1</v>
      </c>
      <c r="O7" s="88" t="s">
        <v>111</v>
      </c>
      <c r="P7" s="113" t="s">
        <v>159</v>
      </c>
      <c r="Q7" s="114" t="s">
        <v>124</v>
      </c>
      <c r="R7" s="19"/>
      <c r="S7" s="115"/>
      <c r="T7" s="116">
        <v>0</v>
      </c>
      <c r="U7" s="117"/>
      <c r="V7" s="4"/>
      <c r="W7" s="118"/>
      <c r="X7" s="119"/>
    </row>
    <row r="8" spans="1:24" ht="30" customHeight="1">
      <c r="A8" s="15">
        <v>44</v>
      </c>
      <c r="B8" s="108">
        <v>202</v>
      </c>
      <c r="C8" s="11" t="s">
        <v>107</v>
      </c>
      <c r="D8" s="19" t="s">
        <v>93</v>
      </c>
      <c r="E8" s="89" t="s">
        <v>108</v>
      </c>
      <c r="F8" s="109">
        <v>1</v>
      </c>
      <c r="G8" s="19">
        <v>2</v>
      </c>
      <c r="H8" s="11">
        <v>1</v>
      </c>
      <c r="I8" s="120">
        <v>0</v>
      </c>
      <c r="J8" s="89" t="s">
        <v>125</v>
      </c>
      <c r="K8" s="110">
        <v>38778</v>
      </c>
      <c r="L8" s="111">
        <v>38784</v>
      </c>
      <c r="M8" s="111">
        <v>38784</v>
      </c>
      <c r="N8" s="112"/>
      <c r="O8" s="88" t="s">
        <v>112</v>
      </c>
      <c r="P8" s="113" t="s">
        <v>160</v>
      </c>
      <c r="Q8" s="114" t="s">
        <v>127</v>
      </c>
      <c r="R8" s="19"/>
      <c r="S8" s="115"/>
      <c r="T8" s="116">
        <v>0</v>
      </c>
      <c r="U8" s="117">
        <v>38245</v>
      </c>
      <c r="V8" s="4" t="s">
        <v>113</v>
      </c>
      <c r="W8" s="118">
        <v>2</v>
      </c>
      <c r="X8" s="119">
        <v>0</v>
      </c>
    </row>
    <row r="9" spans="1:24" ht="30" customHeight="1">
      <c r="A9" s="15">
        <v>44</v>
      </c>
      <c r="B9" s="108">
        <v>203</v>
      </c>
      <c r="C9" s="11" t="s">
        <v>107</v>
      </c>
      <c r="D9" s="109" t="s">
        <v>94</v>
      </c>
      <c r="E9" s="11" t="s">
        <v>128</v>
      </c>
      <c r="F9" s="109">
        <v>1</v>
      </c>
      <c r="G9" s="19">
        <v>2</v>
      </c>
      <c r="H9" s="11">
        <v>1</v>
      </c>
      <c r="I9" s="19">
        <v>1</v>
      </c>
      <c r="J9" s="89"/>
      <c r="K9" s="5"/>
      <c r="L9" s="5"/>
      <c r="M9" s="5"/>
      <c r="N9" s="19">
        <v>6</v>
      </c>
      <c r="O9" s="141" t="s">
        <v>129</v>
      </c>
      <c r="P9" s="5" t="s">
        <v>161</v>
      </c>
      <c r="Q9" s="5" t="s">
        <v>130</v>
      </c>
      <c r="R9" s="19"/>
      <c r="S9" s="115"/>
      <c r="T9" s="121">
        <v>0</v>
      </c>
      <c r="U9" s="11"/>
      <c r="V9" s="122"/>
      <c r="W9" s="123"/>
      <c r="X9" s="108"/>
    </row>
    <row r="10" spans="1:24" ht="30" customHeight="1">
      <c r="A10" s="15">
        <v>44</v>
      </c>
      <c r="B10" s="108">
        <v>204</v>
      </c>
      <c r="C10" s="11" t="s">
        <v>107</v>
      </c>
      <c r="D10" s="109" t="s">
        <v>95</v>
      </c>
      <c r="E10" s="11" t="s">
        <v>131</v>
      </c>
      <c r="F10" s="109">
        <v>1</v>
      </c>
      <c r="G10" s="19">
        <v>2</v>
      </c>
      <c r="H10" s="11">
        <v>1</v>
      </c>
      <c r="I10" s="19">
        <v>1</v>
      </c>
      <c r="J10" s="89"/>
      <c r="K10" s="5"/>
      <c r="L10" s="5"/>
      <c r="M10" s="5"/>
      <c r="N10" s="19">
        <v>0</v>
      </c>
      <c r="O10" s="89" t="s">
        <v>114</v>
      </c>
      <c r="P10" s="5" t="s">
        <v>162</v>
      </c>
      <c r="Q10" s="5" t="s">
        <v>132</v>
      </c>
      <c r="R10" s="19"/>
      <c r="S10" s="115"/>
      <c r="T10" s="121">
        <v>0</v>
      </c>
      <c r="U10" s="11"/>
      <c r="V10" s="122"/>
      <c r="W10" s="123"/>
      <c r="X10" s="108"/>
    </row>
    <row r="11" spans="1:24" ht="30" customHeight="1">
      <c r="A11" s="15">
        <v>44</v>
      </c>
      <c r="B11" s="108">
        <v>205</v>
      </c>
      <c r="C11" s="11" t="s">
        <v>107</v>
      </c>
      <c r="D11" s="109" t="s">
        <v>96</v>
      </c>
      <c r="E11" s="11" t="s">
        <v>131</v>
      </c>
      <c r="F11" s="109">
        <v>1</v>
      </c>
      <c r="G11" s="19">
        <v>2</v>
      </c>
      <c r="H11" s="11">
        <v>0</v>
      </c>
      <c r="I11" s="19">
        <v>0</v>
      </c>
      <c r="J11" s="89"/>
      <c r="K11" s="5"/>
      <c r="L11" s="5"/>
      <c r="M11" s="5"/>
      <c r="N11" s="19">
        <v>4</v>
      </c>
      <c r="O11" s="89" t="s">
        <v>115</v>
      </c>
      <c r="P11" s="5" t="s">
        <v>163</v>
      </c>
      <c r="Q11" s="5" t="s">
        <v>127</v>
      </c>
      <c r="R11" s="19"/>
      <c r="S11" s="115"/>
      <c r="T11" s="121">
        <v>0</v>
      </c>
      <c r="U11" s="11"/>
      <c r="V11" s="122"/>
      <c r="W11" s="123"/>
      <c r="X11" s="108"/>
    </row>
    <row r="12" spans="1:24" ht="30" customHeight="1">
      <c r="A12" s="15">
        <v>44</v>
      </c>
      <c r="B12" s="108">
        <v>206</v>
      </c>
      <c r="C12" s="11" t="s">
        <v>107</v>
      </c>
      <c r="D12" s="109" t="s">
        <v>97</v>
      </c>
      <c r="E12" s="11" t="s">
        <v>84</v>
      </c>
      <c r="F12" s="109">
        <v>1</v>
      </c>
      <c r="G12" s="19">
        <v>2</v>
      </c>
      <c r="H12" s="11">
        <v>1</v>
      </c>
      <c r="I12" s="19">
        <v>1</v>
      </c>
      <c r="J12" s="89"/>
      <c r="K12" s="5"/>
      <c r="L12" s="5"/>
      <c r="M12" s="5"/>
      <c r="N12" s="19">
        <v>0</v>
      </c>
      <c r="O12" s="89"/>
      <c r="P12" s="5"/>
      <c r="Q12" s="5"/>
      <c r="R12" s="19">
        <v>1</v>
      </c>
      <c r="S12" s="115"/>
      <c r="T12" s="121">
        <v>1</v>
      </c>
      <c r="U12" s="11"/>
      <c r="V12" s="122"/>
      <c r="W12" s="123"/>
      <c r="X12" s="108"/>
    </row>
    <row r="13" spans="1:24" ht="30" customHeight="1">
      <c r="A13" s="15">
        <v>44</v>
      </c>
      <c r="B13" s="108">
        <v>207</v>
      </c>
      <c r="C13" s="11" t="s">
        <v>107</v>
      </c>
      <c r="D13" s="109" t="s">
        <v>98</v>
      </c>
      <c r="E13" s="11" t="s">
        <v>133</v>
      </c>
      <c r="F13" s="109">
        <v>1</v>
      </c>
      <c r="G13" s="19">
        <v>2</v>
      </c>
      <c r="H13" s="11">
        <v>0</v>
      </c>
      <c r="I13" s="19">
        <v>0</v>
      </c>
      <c r="J13" s="89"/>
      <c r="K13" s="5"/>
      <c r="L13" s="5"/>
      <c r="M13" s="5"/>
      <c r="N13" s="19">
        <v>5</v>
      </c>
      <c r="O13" s="89"/>
      <c r="P13" s="5"/>
      <c r="Q13" s="5"/>
      <c r="R13" s="19">
        <v>1</v>
      </c>
      <c r="S13" s="115"/>
      <c r="T13" s="121">
        <v>0</v>
      </c>
      <c r="U13" s="11"/>
      <c r="V13" s="122"/>
      <c r="W13" s="123"/>
      <c r="X13" s="108"/>
    </row>
    <row r="14" spans="1:24" ht="30" customHeight="1">
      <c r="A14" s="15">
        <v>44</v>
      </c>
      <c r="B14" s="108">
        <v>208</v>
      </c>
      <c r="C14" s="11" t="s">
        <v>107</v>
      </c>
      <c r="D14" s="109" t="s">
        <v>99</v>
      </c>
      <c r="E14" s="11" t="s">
        <v>84</v>
      </c>
      <c r="F14" s="109">
        <v>1</v>
      </c>
      <c r="G14" s="19">
        <v>2</v>
      </c>
      <c r="H14" s="11">
        <v>0</v>
      </c>
      <c r="I14" s="19">
        <v>0</v>
      </c>
      <c r="J14" s="89"/>
      <c r="K14" s="5"/>
      <c r="L14" s="5"/>
      <c r="M14" s="5"/>
      <c r="N14" s="19">
        <v>2</v>
      </c>
      <c r="O14" s="89"/>
      <c r="P14" s="5"/>
      <c r="Q14" s="5"/>
      <c r="R14" s="19">
        <v>1</v>
      </c>
      <c r="S14" s="115"/>
      <c r="T14" s="121">
        <v>0</v>
      </c>
      <c r="U14" s="11"/>
      <c r="V14" s="122"/>
      <c r="W14" s="123"/>
      <c r="X14" s="108"/>
    </row>
    <row r="15" spans="1:24" ht="30" customHeight="1">
      <c r="A15" s="15">
        <v>44</v>
      </c>
      <c r="B15" s="108">
        <v>209</v>
      </c>
      <c r="C15" s="11" t="s">
        <v>107</v>
      </c>
      <c r="D15" s="109" t="s">
        <v>100</v>
      </c>
      <c r="E15" s="11" t="s">
        <v>134</v>
      </c>
      <c r="F15" s="109">
        <v>1</v>
      </c>
      <c r="G15" s="19">
        <v>2</v>
      </c>
      <c r="H15" s="11">
        <v>0</v>
      </c>
      <c r="I15" s="19">
        <v>0</v>
      </c>
      <c r="J15" s="89"/>
      <c r="K15" s="5"/>
      <c r="L15" s="5"/>
      <c r="M15" s="5"/>
      <c r="N15" s="120">
        <v>3</v>
      </c>
      <c r="O15" s="89"/>
      <c r="P15" s="5"/>
      <c r="Q15" s="5"/>
      <c r="R15" s="19">
        <v>1</v>
      </c>
      <c r="S15" s="115"/>
      <c r="T15" s="121">
        <v>0</v>
      </c>
      <c r="U15" s="11"/>
      <c r="V15" s="122"/>
      <c r="W15" s="123"/>
      <c r="X15" s="108"/>
    </row>
    <row r="16" spans="1:24" ht="30" customHeight="1">
      <c r="A16" s="15">
        <v>44</v>
      </c>
      <c r="B16" s="108">
        <v>210</v>
      </c>
      <c r="C16" s="11" t="s">
        <v>107</v>
      </c>
      <c r="D16" s="109" t="s">
        <v>101</v>
      </c>
      <c r="E16" s="11" t="s">
        <v>135</v>
      </c>
      <c r="F16" s="109">
        <v>1</v>
      </c>
      <c r="G16" s="19">
        <v>2</v>
      </c>
      <c r="H16" s="11">
        <v>0</v>
      </c>
      <c r="I16" s="19">
        <v>0</v>
      </c>
      <c r="J16" s="89" t="s">
        <v>136</v>
      </c>
      <c r="K16" s="111">
        <v>38799</v>
      </c>
      <c r="L16" s="111">
        <v>38800</v>
      </c>
      <c r="M16" s="111">
        <v>38800</v>
      </c>
      <c r="N16" s="19"/>
      <c r="O16" s="89"/>
      <c r="P16" s="5"/>
      <c r="Q16" s="5"/>
      <c r="R16" s="19">
        <v>1</v>
      </c>
      <c r="S16" s="115"/>
      <c r="T16" s="121">
        <v>0</v>
      </c>
      <c r="U16" s="11"/>
      <c r="V16" s="122"/>
      <c r="W16" s="123"/>
      <c r="X16" s="108"/>
    </row>
    <row r="17" spans="1:24" ht="30" customHeight="1">
      <c r="A17" s="15">
        <v>44</v>
      </c>
      <c r="B17" s="108">
        <v>211</v>
      </c>
      <c r="C17" s="11" t="s">
        <v>107</v>
      </c>
      <c r="D17" s="109" t="s">
        <v>102</v>
      </c>
      <c r="E17" s="11" t="s">
        <v>131</v>
      </c>
      <c r="F17" s="109">
        <v>1</v>
      </c>
      <c r="G17" s="19">
        <v>2</v>
      </c>
      <c r="H17" s="11">
        <v>1</v>
      </c>
      <c r="I17" s="19">
        <v>1</v>
      </c>
      <c r="J17" s="89"/>
      <c r="K17" s="5"/>
      <c r="L17" s="5"/>
      <c r="M17" s="5"/>
      <c r="N17" s="19">
        <v>0</v>
      </c>
      <c r="O17" s="89" t="s">
        <v>137</v>
      </c>
      <c r="P17" s="5" t="s">
        <v>126</v>
      </c>
      <c r="Q17" s="5" t="s">
        <v>138</v>
      </c>
      <c r="R17" s="19"/>
      <c r="S17" s="115"/>
      <c r="T17" s="121">
        <v>0</v>
      </c>
      <c r="U17" s="11"/>
      <c r="V17" s="122"/>
      <c r="W17" s="123"/>
      <c r="X17" s="108"/>
    </row>
    <row r="18" spans="1:24" ht="30" customHeight="1">
      <c r="A18" s="15">
        <v>44</v>
      </c>
      <c r="B18" s="108">
        <v>212</v>
      </c>
      <c r="C18" s="11" t="s">
        <v>107</v>
      </c>
      <c r="D18" s="109" t="s">
        <v>103</v>
      </c>
      <c r="E18" s="11" t="s">
        <v>139</v>
      </c>
      <c r="F18" s="109">
        <v>1</v>
      </c>
      <c r="G18" s="19">
        <v>2</v>
      </c>
      <c r="H18" s="11">
        <v>1</v>
      </c>
      <c r="I18" s="19">
        <v>1</v>
      </c>
      <c r="J18" s="89" t="s">
        <v>122</v>
      </c>
      <c r="K18" s="111">
        <v>38548</v>
      </c>
      <c r="L18" s="111">
        <v>38552</v>
      </c>
      <c r="M18" s="111">
        <v>38552</v>
      </c>
      <c r="N18" s="19"/>
      <c r="O18" s="89"/>
      <c r="P18" s="5"/>
      <c r="Q18" s="5"/>
      <c r="R18" s="19">
        <v>1</v>
      </c>
      <c r="S18" s="115"/>
      <c r="T18" s="121">
        <v>0</v>
      </c>
      <c r="U18" s="11"/>
      <c r="V18" s="122"/>
      <c r="W18" s="123"/>
      <c r="X18" s="108"/>
    </row>
    <row r="19" spans="1:24" ht="30" customHeight="1">
      <c r="A19" s="15">
        <v>44</v>
      </c>
      <c r="B19" s="108">
        <v>213</v>
      </c>
      <c r="C19" s="11" t="s">
        <v>107</v>
      </c>
      <c r="D19" s="109" t="s">
        <v>140</v>
      </c>
      <c r="E19" s="11" t="s">
        <v>84</v>
      </c>
      <c r="F19" s="109">
        <v>1</v>
      </c>
      <c r="G19" s="19">
        <v>2</v>
      </c>
      <c r="H19" s="11">
        <v>0</v>
      </c>
      <c r="I19" s="19">
        <v>0</v>
      </c>
      <c r="J19" s="89" t="s">
        <v>141</v>
      </c>
      <c r="K19" s="111">
        <v>38626</v>
      </c>
      <c r="L19" s="111">
        <v>38626</v>
      </c>
      <c r="M19" s="111">
        <v>38626</v>
      </c>
      <c r="N19" s="19"/>
      <c r="O19" s="89"/>
      <c r="P19" s="5"/>
      <c r="Q19" s="5"/>
      <c r="R19" s="19">
        <v>1</v>
      </c>
      <c r="S19" s="115"/>
      <c r="T19" s="121">
        <v>0</v>
      </c>
      <c r="U19" s="11"/>
      <c r="V19" s="122"/>
      <c r="W19" s="123"/>
      <c r="X19" s="108"/>
    </row>
    <row r="20" spans="1:24" ht="36" customHeight="1">
      <c r="A20" s="124">
        <v>44</v>
      </c>
      <c r="B20" s="125">
        <v>214</v>
      </c>
      <c r="C20" s="126" t="s">
        <v>107</v>
      </c>
      <c r="D20" s="127" t="s">
        <v>142</v>
      </c>
      <c r="E20" s="126" t="s">
        <v>131</v>
      </c>
      <c r="F20" s="127">
        <v>1</v>
      </c>
      <c r="G20" s="128">
        <v>2</v>
      </c>
      <c r="H20" s="126">
        <v>0</v>
      </c>
      <c r="I20" s="128">
        <v>0</v>
      </c>
      <c r="J20" s="89" t="s">
        <v>143</v>
      </c>
      <c r="K20" s="143" t="s">
        <v>144</v>
      </c>
      <c r="L20" s="129">
        <v>38807</v>
      </c>
      <c r="M20" s="129">
        <v>38807</v>
      </c>
      <c r="N20" s="128"/>
      <c r="O20" s="126"/>
      <c r="P20" s="130"/>
      <c r="Q20" s="130"/>
      <c r="R20" s="128">
        <v>1</v>
      </c>
      <c r="S20" s="131"/>
      <c r="T20" s="132">
        <v>0</v>
      </c>
      <c r="U20" s="126"/>
      <c r="V20" s="133"/>
      <c r="W20" s="133"/>
      <c r="X20" s="125"/>
    </row>
    <row r="21" spans="1:24" ht="30" customHeight="1">
      <c r="A21" s="15">
        <v>44</v>
      </c>
      <c r="B21" s="108">
        <v>322</v>
      </c>
      <c r="C21" s="11" t="s">
        <v>107</v>
      </c>
      <c r="D21" s="109" t="s">
        <v>104</v>
      </c>
      <c r="E21" s="134" t="s">
        <v>84</v>
      </c>
      <c r="F21" s="135">
        <v>1</v>
      </c>
      <c r="G21" s="19">
        <v>2</v>
      </c>
      <c r="H21" s="11">
        <v>0</v>
      </c>
      <c r="I21" s="19">
        <v>0</v>
      </c>
      <c r="J21" s="89"/>
      <c r="K21" s="5"/>
      <c r="L21" s="5"/>
      <c r="M21" s="5"/>
      <c r="N21" s="19">
        <v>0</v>
      </c>
      <c r="O21" s="89"/>
      <c r="P21" s="5"/>
      <c r="Q21" s="5"/>
      <c r="R21" s="19">
        <v>0</v>
      </c>
      <c r="S21" s="115"/>
      <c r="T21" s="121">
        <v>0</v>
      </c>
      <c r="U21" s="11"/>
      <c r="V21" s="122"/>
      <c r="W21" s="123"/>
      <c r="X21" s="108"/>
    </row>
    <row r="22" spans="1:24" ht="30" customHeight="1">
      <c r="A22" s="15">
        <v>44</v>
      </c>
      <c r="B22" s="108">
        <v>341</v>
      </c>
      <c r="C22" s="11" t="s">
        <v>107</v>
      </c>
      <c r="D22" s="109" t="s">
        <v>145</v>
      </c>
      <c r="E22" s="11" t="s">
        <v>84</v>
      </c>
      <c r="F22" s="109">
        <v>1</v>
      </c>
      <c r="G22" s="19">
        <v>2</v>
      </c>
      <c r="H22" s="11">
        <v>0</v>
      </c>
      <c r="I22" s="19">
        <v>0</v>
      </c>
      <c r="J22" s="89"/>
      <c r="K22" s="5"/>
      <c r="L22" s="5"/>
      <c r="M22" s="5"/>
      <c r="N22" s="19">
        <v>1</v>
      </c>
      <c r="O22" s="89"/>
      <c r="P22" s="5"/>
      <c r="Q22" s="5"/>
      <c r="R22" s="19">
        <v>1</v>
      </c>
      <c r="S22" s="115"/>
      <c r="T22" s="121">
        <v>0</v>
      </c>
      <c r="U22" s="11"/>
      <c r="V22" s="122"/>
      <c r="W22" s="123"/>
      <c r="X22" s="108"/>
    </row>
    <row r="23" spans="1:24" ht="30" customHeight="1">
      <c r="A23" s="15">
        <v>44</v>
      </c>
      <c r="B23" s="108">
        <v>461</v>
      </c>
      <c r="C23" s="11" t="s">
        <v>107</v>
      </c>
      <c r="D23" s="109" t="s">
        <v>146</v>
      </c>
      <c r="E23" s="11" t="s">
        <v>109</v>
      </c>
      <c r="F23" s="109">
        <v>2</v>
      </c>
      <c r="G23" s="19">
        <v>2</v>
      </c>
      <c r="H23" s="11">
        <v>1</v>
      </c>
      <c r="I23" s="19">
        <v>1</v>
      </c>
      <c r="J23" s="89"/>
      <c r="K23" s="5"/>
      <c r="L23" s="5"/>
      <c r="M23" s="5"/>
      <c r="N23" s="19">
        <v>6</v>
      </c>
      <c r="O23" s="89"/>
      <c r="P23" s="5"/>
      <c r="Q23" s="5"/>
      <c r="R23" s="19">
        <v>1</v>
      </c>
      <c r="S23" s="115"/>
      <c r="T23" s="121">
        <v>0</v>
      </c>
      <c r="U23" s="11"/>
      <c r="V23" s="122"/>
      <c r="W23" s="123"/>
      <c r="X23" s="108"/>
    </row>
    <row r="24" spans="1:24" ht="30" customHeight="1" thickBot="1">
      <c r="A24" s="15">
        <v>44</v>
      </c>
      <c r="B24" s="108">
        <v>462</v>
      </c>
      <c r="C24" s="11" t="s">
        <v>107</v>
      </c>
      <c r="D24" s="109" t="s">
        <v>106</v>
      </c>
      <c r="E24" s="11" t="s">
        <v>110</v>
      </c>
      <c r="F24" s="109">
        <v>1</v>
      </c>
      <c r="G24" s="19">
        <v>2</v>
      </c>
      <c r="H24" s="11">
        <v>0</v>
      </c>
      <c r="I24" s="19">
        <v>0</v>
      </c>
      <c r="J24" s="89"/>
      <c r="K24" s="5"/>
      <c r="L24" s="5"/>
      <c r="M24" s="5"/>
      <c r="N24" s="19">
        <v>4</v>
      </c>
      <c r="O24" s="89" t="s">
        <v>147</v>
      </c>
      <c r="P24" s="5" t="s">
        <v>164</v>
      </c>
      <c r="Q24" s="91" t="s">
        <v>148</v>
      </c>
      <c r="R24" s="19"/>
      <c r="S24" s="115"/>
      <c r="T24" s="121">
        <v>0</v>
      </c>
      <c r="U24" s="11"/>
      <c r="V24" s="122"/>
      <c r="W24" s="123"/>
      <c r="X24" s="108"/>
    </row>
    <row r="25" spans="1:24" ht="24.75" customHeight="1" thickBot="1">
      <c r="A25" s="83"/>
      <c r="B25" s="84">
        <v>1000</v>
      </c>
      <c r="C25" s="151" t="s">
        <v>24</v>
      </c>
      <c r="D25" s="151"/>
      <c r="E25" s="17"/>
      <c r="F25" s="85"/>
      <c r="G25" s="86"/>
      <c r="H25" s="57">
        <f>SUM(H7:H24)</f>
        <v>8</v>
      </c>
      <c r="I25" s="136">
        <f>SUM(I7:I24)</f>
        <v>7</v>
      </c>
      <c r="J25" s="150">
        <f>COUNTA(J7:J24)</f>
        <v>5</v>
      </c>
      <c r="K25" s="18"/>
      <c r="L25" s="18"/>
      <c r="M25" s="18"/>
      <c r="N25" s="86"/>
      <c r="O25" s="57">
        <f>COUNTA(O7:O24)</f>
        <v>7</v>
      </c>
      <c r="P25" s="18"/>
      <c r="Q25" s="18"/>
      <c r="R25" s="86"/>
      <c r="S25" s="57">
        <f>COUNTA(S7:S24)</f>
        <v>0</v>
      </c>
      <c r="T25" s="137">
        <f>SUM(T7:T24)</f>
        <v>1</v>
      </c>
      <c r="U25" s="17"/>
      <c r="V25" s="57">
        <f>COUNTA(V7:V24)</f>
        <v>1</v>
      </c>
      <c r="W25" s="138"/>
      <c r="X25" s="136">
        <f>SUM(X7:X24)</f>
        <v>0</v>
      </c>
    </row>
    <row r="27" spans="1:10" ht="12">
      <c r="A27" s="45" t="s">
        <v>77</v>
      </c>
      <c r="B27" s="46"/>
      <c r="C27" s="47"/>
      <c r="D27" s="139"/>
      <c r="E27" s="49"/>
      <c r="F27" s="49"/>
      <c r="G27" s="49"/>
      <c r="H27" s="49"/>
      <c r="I27" s="49"/>
      <c r="J27" s="49"/>
    </row>
    <row r="28" spans="1:8" ht="12">
      <c r="A28" s="2" t="s">
        <v>86</v>
      </c>
      <c r="E28" s="140"/>
      <c r="F28" s="140" t="s">
        <v>85</v>
      </c>
      <c r="H28" s="140"/>
    </row>
    <row r="30" spans="1:3" ht="12">
      <c r="A30" s="50" t="s">
        <v>46</v>
      </c>
      <c r="C30" s="7"/>
    </row>
    <row r="31" spans="1:22" ht="12">
      <c r="A31" s="50" t="s">
        <v>47</v>
      </c>
      <c r="D31" s="80" t="s">
        <v>39</v>
      </c>
      <c r="J31" s="50" t="s">
        <v>48</v>
      </c>
      <c r="K31" s="50" t="s">
        <v>49</v>
      </c>
      <c r="L31" s="50" t="s">
        <v>62</v>
      </c>
      <c r="P31" s="50" t="s">
        <v>20</v>
      </c>
      <c r="S31" s="50" t="s">
        <v>79</v>
      </c>
      <c r="V31" s="50" t="s">
        <v>66</v>
      </c>
    </row>
    <row r="32" spans="1:22" ht="12">
      <c r="A32" s="2" t="s">
        <v>50</v>
      </c>
      <c r="D32" s="79" t="s">
        <v>51</v>
      </c>
      <c r="J32" s="2" t="s">
        <v>52</v>
      </c>
      <c r="K32" s="2" t="s">
        <v>52</v>
      </c>
      <c r="L32" s="50" t="s">
        <v>63</v>
      </c>
      <c r="P32" s="50" t="s">
        <v>41</v>
      </c>
      <c r="S32" s="50" t="s">
        <v>80</v>
      </c>
      <c r="V32" s="50" t="s">
        <v>67</v>
      </c>
    </row>
    <row r="33" spans="1:22" ht="12">
      <c r="A33" s="2" t="s">
        <v>53</v>
      </c>
      <c r="D33" s="79" t="s">
        <v>165</v>
      </c>
      <c r="J33" s="2" t="s">
        <v>54</v>
      </c>
      <c r="K33" s="2" t="s">
        <v>54</v>
      </c>
      <c r="L33" s="2" t="s">
        <v>89</v>
      </c>
      <c r="P33" s="2" t="s">
        <v>55</v>
      </c>
      <c r="T33" s="2" t="s">
        <v>75</v>
      </c>
      <c r="V33" s="2" t="s">
        <v>68</v>
      </c>
    </row>
    <row r="34" spans="12:22" ht="12">
      <c r="L34" s="2" t="s">
        <v>90</v>
      </c>
      <c r="P34" s="2" t="s">
        <v>61</v>
      </c>
      <c r="T34" s="2" t="s">
        <v>76</v>
      </c>
      <c r="V34" s="2" t="s">
        <v>69</v>
      </c>
    </row>
    <row r="35" spans="12:22" ht="12">
      <c r="L35" s="2" t="s">
        <v>91</v>
      </c>
      <c r="V35" s="2" t="s">
        <v>70</v>
      </c>
    </row>
    <row r="36" spans="12:22" ht="12">
      <c r="L36" s="2" t="s">
        <v>87</v>
      </c>
      <c r="V36" s="2" t="s">
        <v>71</v>
      </c>
    </row>
    <row r="37" ht="12">
      <c r="L37" s="2" t="s">
        <v>88</v>
      </c>
    </row>
    <row r="38" spans="12:22" ht="12">
      <c r="L38" s="2" t="s">
        <v>64</v>
      </c>
      <c r="V38" s="50" t="s">
        <v>72</v>
      </c>
    </row>
    <row r="39" spans="12:22" ht="12">
      <c r="L39" s="2" t="s">
        <v>65</v>
      </c>
      <c r="V39" s="2" t="s">
        <v>73</v>
      </c>
    </row>
    <row r="40" ht="12">
      <c r="V40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25:D25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28" r:id="rId1" display="http://www.stat.go.jp/index/seido/9-5.htm"/>
  </hyperlinks>
  <printOptions/>
  <pageMargins left="0.2" right="0.15748031496062992" top="0.5905511811023623" bottom="0.5905511811023623" header="0.5118110236220472" footer="0.5118110236220472"/>
  <pageSetup horizontalDpi="600" verticalDpi="600" orientation="landscape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view="pageBreakPreview" zoomScaleSheetLayoutView="100" workbookViewId="0" topLeftCell="M5">
      <selection activeCell="H39" sqref="H39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0.50390625" style="2" customWidth="1"/>
    <col min="5" max="5" width="5.50390625" style="2" customWidth="1"/>
    <col min="6" max="10" width="8.25390625" style="2" customWidth="1"/>
    <col min="11" max="11" width="6.25390625" style="2" customWidth="1"/>
    <col min="12" max="13" width="8.25390625" style="2" customWidth="1"/>
    <col min="14" max="14" width="7.25390625" style="2" customWidth="1"/>
    <col min="15" max="15" width="8.25390625" style="2" customWidth="1"/>
    <col min="16" max="16" width="7.125" style="2" customWidth="1"/>
    <col min="17" max="20" width="8.25390625" style="2" customWidth="1"/>
    <col min="21" max="21" width="6.875" style="2" customWidth="1"/>
    <col min="22" max="23" width="8.25390625" style="2" customWidth="1"/>
    <col min="24" max="24" width="7.125" style="2" customWidth="1"/>
    <col min="25" max="27" width="8.2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4" t="s">
        <v>56</v>
      </c>
      <c r="B2" s="3"/>
    </row>
    <row r="3" spans="1:27" ht="25.5" customHeight="1" thickBot="1">
      <c r="A3" s="44"/>
      <c r="B3" s="181" t="s">
        <v>83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V3" s="2"/>
      <c r="AA3" s="2"/>
    </row>
    <row r="4" spans="1:27" s="81" customFormat="1" ht="19.5" customHeight="1" thickBot="1">
      <c r="A4" s="44"/>
      <c r="B4" s="105">
        <v>1</v>
      </c>
      <c r="C4" s="179">
        <v>38808</v>
      </c>
      <c r="D4" s="180"/>
      <c r="E4" s="180"/>
      <c r="F4" s="105">
        <v>2</v>
      </c>
      <c r="G4" s="179">
        <v>38838</v>
      </c>
      <c r="H4" s="180"/>
      <c r="I4" s="180"/>
      <c r="J4" s="105">
        <v>3</v>
      </c>
      <c r="K4" s="87" t="s">
        <v>157</v>
      </c>
      <c r="L4" s="106"/>
      <c r="M4" s="106"/>
      <c r="N4" s="107"/>
      <c r="AA4" s="82"/>
    </row>
    <row r="5" spans="1:27" ht="27.75" customHeight="1" thickBot="1">
      <c r="A5"/>
      <c r="B5" s="68"/>
      <c r="C5" s="68"/>
      <c r="D5" s="68"/>
      <c r="E5" s="68"/>
      <c r="F5" s="68"/>
      <c r="G5" s="68"/>
      <c r="H5" s="68"/>
      <c r="I5" s="69"/>
      <c r="J5" s="70"/>
      <c r="K5" s="70"/>
      <c r="L5" s="68"/>
      <c r="M5" s="68"/>
      <c r="N5" s="68"/>
      <c r="O5" s="68"/>
      <c r="P5" s="68"/>
      <c r="Q5" s="68"/>
      <c r="R5" s="68"/>
      <c r="S5" s="69"/>
      <c r="T5" s="70"/>
      <c r="U5" s="70"/>
      <c r="V5" s="68"/>
      <c r="W5" s="68"/>
      <c r="X5" s="70"/>
      <c r="Y5" s="70"/>
      <c r="Z5" s="70"/>
      <c r="AA5"/>
    </row>
    <row r="6" spans="1:27" ht="13.5" customHeight="1" thickBot="1">
      <c r="A6"/>
      <c r="B6" s="68"/>
      <c r="C6" s="68"/>
      <c r="D6" s="68"/>
      <c r="E6" s="72" t="s">
        <v>81</v>
      </c>
      <c r="F6" s="73"/>
      <c r="G6" s="74">
        <v>3</v>
      </c>
      <c r="H6" s="71"/>
      <c r="I6" s="71"/>
      <c r="J6" s="71"/>
      <c r="K6" s="71"/>
      <c r="L6" s="72" t="s">
        <v>81</v>
      </c>
      <c r="M6" s="73"/>
      <c r="N6" s="74">
        <v>3</v>
      </c>
      <c r="O6" s="68"/>
      <c r="P6" s="68"/>
      <c r="Q6" s="72" t="s">
        <v>81</v>
      </c>
      <c r="R6" s="73"/>
      <c r="S6" s="74">
        <v>3</v>
      </c>
      <c r="T6" s="75"/>
      <c r="U6" s="70"/>
      <c r="V6" s="72" t="s">
        <v>81</v>
      </c>
      <c r="W6" s="73"/>
      <c r="X6" s="73"/>
      <c r="Y6" s="74">
        <v>3</v>
      </c>
      <c r="Z6" s="70"/>
      <c r="AA6"/>
    </row>
    <row r="7" spans="1:27" ht="26.25" customHeight="1">
      <c r="A7" s="155" t="s">
        <v>6</v>
      </c>
      <c r="B7" s="194" t="s">
        <v>57</v>
      </c>
      <c r="C7" s="144" t="s">
        <v>0</v>
      </c>
      <c r="D7" s="164" t="s">
        <v>58</v>
      </c>
      <c r="E7" s="184" t="s">
        <v>59</v>
      </c>
      <c r="F7" s="185"/>
      <c r="G7" s="185"/>
      <c r="H7" s="185"/>
      <c r="I7" s="185"/>
      <c r="J7" s="185"/>
      <c r="K7" s="186"/>
      <c r="L7" s="187" t="s">
        <v>14</v>
      </c>
      <c r="M7" s="185"/>
      <c r="N7" s="185"/>
      <c r="O7" s="185"/>
      <c r="P7" s="188"/>
      <c r="Q7" s="184" t="s">
        <v>4</v>
      </c>
      <c r="R7" s="185"/>
      <c r="S7" s="185"/>
      <c r="T7" s="185"/>
      <c r="U7" s="186"/>
      <c r="V7" s="198" t="s">
        <v>12</v>
      </c>
      <c r="W7" s="199"/>
      <c r="X7" s="199"/>
      <c r="Y7" s="200"/>
      <c r="Z7" s="200"/>
      <c r="AA7" s="201"/>
    </row>
    <row r="8" spans="1:27" ht="15.75" customHeight="1">
      <c r="A8" s="156"/>
      <c r="B8" s="195"/>
      <c r="C8" s="174"/>
      <c r="D8" s="165"/>
      <c r="E8" s="190" t="s">
        <v>8</v>
      </c>
      <c r="F8" s="191" t="s">
        <v>13</v>
      </c>
      <c r="G8" s="189" t="s">
        <v>3</v>
      </c>
      <c r="H8" s="28"/>
      <c r="I8" s="189" t="s">
        <v>2</v>
      </c>
      <c r="J8" s="28"/>
      <c r="K8" s="193" t="s">
        <v>9</v>
      </c>
      <c r="L8" s="197" t="s">
        <v>1</v>
      </c>
      <c r="M8" s="28"/>
      <c r="N8" s="189" t="s">
        <v>2</v>
      </c>
      <c r="O8" s="28"/>
      <c r="P8" s="189" t="s">
        <v>9</v>
      </c>
      <c r="Q8" s="209" t="s">
        <v>5</v>
      </c>
      <c r="R8" s="28"/>
      <c r="S8" s="189" t="s">
        <v>2</v>
      </c>
      <c r="T8" s="28"/>
      <c r="U8" s="193" t="s">
        <v>9</v>
      </c>
      <c r="V8" s="207" t="s">
        <v>33</v>
      </c>
      <c r="W8" s="28"/>
      <c r="X8" s="205" t="s">
        <v>9</v>
      </c>
      <c r="Y8" s="202" t="s">
        <v>35</v>
      </c>
      <c r="Z8" s="203"/>
      <c r="AA8" s="204"/>
    </row>
    <row r="9" spans="1:27" ht="51.75" customHeight="1">
      <c r="A9" s="156"/>
      <c r="B9" s="196"/>
      <c r="C9" s="174"/>
      <c r="D9" s="165"/>
      <c r="E9" s="190"/>
      <c r="F9" s="192"/>
      <c r="G9" s="189"/>
      <c r="H9" s="41" t="s">
        <v>43</v>
      </c>
      <c r="I9" s="189"/>
      <c r="J9" s="42" t="s">
        <v>15</v>
      </c>
      <c r="K9" s="193"/>
      <c r="L9" s="197"/>
      <c r="M9" s="41" t="s">
        <v>43</v>
      </c>
      <c r="N9" s="189"/>
      <c r="O9" s="42" t="s">
        <v>15</v>
      </c>
      <c r="P9" s="189"/>
      <c r="Q9" s="190"/>
      <c r="R9" s="41" t="s">
        <v>43</v>
      </c>
      <c r="S9" s="210"/>
      <c r="T9" s="42" t="s">
        <v>15</v>
      </c>
      <c r="U9" s="193"/>
      <c r="V9" s="208"/>
      <c r="W9" s="27" t="s">
        <v>34</v>
      </c>
      <c r="X9" s="206"/>
      <c r="Y9" s="4" t="s">
        <v>33</v>
      </c>
      <c r="Z9" s="4" t="s">
        <v>34</v>
      </c>
      <c r="AA9" s="66" t="s">
        <v>9</v>
      </c>
    </row>
    <row r="10" spans="1:27" ht="16.5" customHeight="1">
      <c r="A10" s="15">
        <v>44</v>
      </c>
      <c r="B10" s="9">
        <v>201</v>
      </c>
      <c r="C10" s="11" t="s">
        <v>107</v>
      </c>
      <c r="D10" s="19" t="s">
        <v>92</v>
      </c>
      <c r="E10" s="77">
        <v>30</v>
      </c>
      <c r="F10" s="5">
        <v>22</v>
      </c>
      <c r="G10" s="5">
        <v>128</v>
      </c>
      <c r="H10" s="5">
        <v>105</v>
      </c>
      <c r="I10" s="5">
        <v>3424</v>
      </c>
      <c r="J10" s="5">
        <v>1017</v>
      </c>
      <c r="K10" s="52">
        <f aca="true" t="shared" si="0" ref="K10:K28">IF(G10=""," ",ROUND(J10/I10*100,1))</f>
        <v>29.7</v>
      </c>
      <c r="L10" s="13">
        <v>49</v>
      </c>
      <c r="M10" s="5">
        <v>39</v>
      </c>
      <c r="N10" s="5">
        <v>832</v>
      </c>
      <c r="O10" s="5">
        <v>147</v>
      </c>
      <c r="P10" s="52">
        <f aca="true" t="shared" si="1" ref="P10:P22">IF(L10=""," ",ROUND(O10/N10*100,1))</f>
        <v>17.7</v>
      </c>
      <c r="Q10" s="13">
        <v>6</v>
      </c>
      <c r="R10" s="5">
        <v>3</v>
      </c>
      <c r="S10" s="5">
        <v>61</v>
      </c>
      <c r="T10" s="5">
        <v>4</v>
      </c>
      <c r="U10" s="52">
        <f aca="true" t="shared" si="2" ref="U10:U22">IF(Q10=""," ",ROUND(T10/S10*100,1))</f>
        <v>6.6</v>
      </c>
      <c r="V10" s="11">
        <v>209</v>
      </c>
      <c r="W10" s="5">
        <v>2</v>
      </c>
      <c r="X10" s="63">
        <f>IF(V10=""," ",ROUND(W10/V10*100,1))</f>
        <v>1</v>
      </c>
      <c r="Y10" s="5">
        <v>169</v>
      </c>
      <c r="Z10" s="5">
        <v>2</v>
      </c>
      <c r="AA10" s="60">
        <f>IF(Y10=""," ",ROUND(Z10/Y10*100,1))</f>
        <v>1.2</v>
      </c>
    </row>
    <row r="11" spans="1:27" ht="16.5" customHeight="1">
      <c r="A11" s="15">
        <v>44</v>
      </c>
      <c r="B11" s="9">
        <v>202</v>
      </c>
      <c r="C11" s="11" t="s">
        <v>107</v>
      </c>
      <c r="D11" s="19" t="s">
        <v>93</v>
      </c>
      <c r="E11" s="77"/>
      <c r="F11" s="5"/>
      <c r="G11" s="5"/>
      <c r="H11" s="5"/>
      <c r="I11" s="5"/>
      <c r="J11" s="5"/>
      <c r="K11" s="52" t="str">
        <f t="shared" si="0"/>
        <v> </v>
      </c>
      <c r="L11" s="90">
        <v>20</v>
      </c>
      <c r="M11" s="91">
        <v>15</v>
      </c>
      <c r="N11" s="91">
        <v>317</v>
      </c>
      <c r="O11" s="92">
        <v>34</v>
      </c>
      <c r="P11" s="52">
        <f t="shared" si="1"/>
        <v>10.7</v>
      </c>
      <c r="Q11" s="13">
        <v>5</v>
      </c>
      <c r="R11" s="5">
        <v>3</v>
      </c>
      <c r="S11" s="5">
        <v>31</v>
      </c>
      <c r="T11" s="5">
        <v>3</v>
      </c>
      <c r="U11" s="52">
        <f t="shared" si="2"/>
        <v>9.7</v>
      </c>
      <c r="V11" s="11">
        <v>102</v>
      </c>
      <c r="W11" s="5">
        <v>3</v>
      </c>
      <c r="X11" s="63">
        <f>IF(V11=""," ",ROUND(W11/V11*100,1))</f>
        <v>2.9</v>
      </c>
      <c r="Y11" s="5">
        <v>85</v>
      </c>
      <c r="Z11" s="5">
        <v>3</v>
      </c>
      <c r="AA11" s="60">
        <f>IF(Y11=""," ",ROUND(Z11/Y11*100,1))</f>
        <v>3.5</v>
      </c>
    </row>
    <row r="12" spans="1:27" ht="16.5" customHeight="1">
      <c r="A12" s="15">
        <v>44</v>
      </c>
      <c r="B12" s="9">
        <v>203</v>
      </c>
      <c r="C12" s="11" t="s">
        <v>107</v>
      </c>
      <c r="D12" s="19" t="s">
        <v>94</v>
      </c>
      <c r="E12" s="77">
        <v>30</v>
      </c>
      <c r="F12" s="5">
        <v>19</v>
      </c>
      <c r="G12" s="5">
        <v>39</v>
      </c>
      <c r="H12" s="5">
        <v>34</v>
      </c>
      <c r="I12" s="5">
        <v>584</v>
      </c>
      <c r="J12" s="5">
        <v>131</v>
      </c>
      <c r="K12" s="52">
        <f t="shared" si="0"/>
        <v>22.4</v>
      </c>
      <c r="L12" s="13">
        <v>39</v>
      </c>
      <c r="M12" s="5">
        <v>34</v>
      </c>
      <c r="N12" s="5">
        <v>584</v>
      </c>
      <c r="O12" s="5">
        <v>131</v>
      </c>
      <c r="P12" s="52">
        <f t="shared" si="1"/>
        <v>22.4</v>
      </c>
      <c r="Q12" s="13">
        <v>6</v>
      </c>
      <c r="R12" s="5">
        <v>6</v>
      </c>
      <c r="S12" s="5">
        <v>65</v>
      </c>
      <c r="T12" s="5">
        <v>8</v>
      </c>
      <c r="U12" s="52">
        <f t="shared" si="2"/>
        <v>12.3</v>
      </c>
      <c r="V12" s="11">
        <v>129</v>
      </c>
      <c r="W12" s="5">
        <v>10</v>
      </c>
      <c r="X12" s="63">
        <f>IF(V12=""," ",ROUND(W12/V12*100,1))</f>
        <v>7.8</v>
      </c>
      <c r="Y12" s="5">
        <v>99</v>
      </c>
      <c r="Z12" s="5">
        <v>7</v>
      </c>
      <c r="AA12" s="60">
        <f>IF(Y12=""," ",ROUND(Z12/Y12*100,1))</f>
        <v>7.1</v>
      </c>
    </row>
    <row r="13" spans="1:27" ht="16.5" customHeight="1">
      <c r="A13" s="15">
        <v>44</v>
      </c>
      <c r="B13" s="9">
        <v>204</v>
      </c>
      <c r="C13" s="11" t="s">
        <v>107</v>
      </c>
      <c r="D13" s="19" t="s">
        <v>95</v>
      </c>
      <c r="E13" s="11">
        <v>30</v>
      </c>
      <c r="F13" s="5">
        <v>22</v>
      </c>
      <c r="G13" s="5">
        <v>83</v>
      </c>
      <c r="H13" s="5">
        <v>62</v>
      </c>
      <c r="I13" s="5">
        <v>1892</v>
      </c>
      <c r="J13" s="5">
        <v>463</v>
      </c>
      <c r="K13" s="52">
        <f t="shared" si="0"/>
        <v>24.5</v>
      </c>
      <c r="L13" s="13">
        <v>35</v>
      </c>
      <c r="M13" s="5">
        <v>27</v>
      </c>
      <c r="N13" s="5">
        <v>630</v>
      </c>
      <c r="O13" s="5">
        <v>112</v>
      </c>
      <c r="P13" s="52">
        <f t="shared" si="1"/>
        <v>17.8</v>
      </c>
      <c r="Q13" s="13">
        <v>6</v>
      </c>
      <c r="R13" s="5">
        <v>5</v>
      </c>
      <c r="S13" s="5">
        <v>58</v>
      </c>
      <c r="T13" s="5">
        <v>8</v>
      </c>
      <c r="U13" s="52">
        <f t="shared" si="2"/>
        <v>13.8</v>
      </c>
      <c r="V13" s="11">
        <v>76</v>
      </c>
      <c r="W13" s="5">
        <v>9</v>
      </c>
      <c r="X13" s="63">
        <f aca="true" t="shared" si="3" ref="X13:X28">IF(V13=0," ",ROUND(W13/V13*100,1))</f>
        <v>11.8</v>
      </c>
      <c r="Y13" s="5">
        <v>72</v>
      </c>
      <c r="Z13" s="5">
        <v>9</v>
      </c>
      <c r="AA13" s="60">
        <f aca="true" t="shared" si="4" ref="AA13:AA28">IF(Y13=0," ",ROUND(Z13/Y13*100,1))</f>
        <v>12.5</v>
      </c>
    </row>
    <row r="14" spans="1:27" ht="16.5" customHeight="1">
      <c r="A14" s="15">
        <v>44</v>
      </c>
      <c r="B14" s="9">
        <v>205</v>
      </c>
      <c r="C14" s="11" t="s">
        <v>107</v>
      </c>
      <c r="D14" s="19" t="s">
        <v>96</v>
      </c>
      <c r="E14" s="11">
        <v>30</v>
      </c>
      <c r="F14" s="5">
        <v>23</v>
      </c>
      <c r="G14" s="5">
        <v>16</v>
      </c>
      <c r="H14" s="5">
        <v>13</v>
      </c>
      <c r="I14" s="5">
        <v>598</v>
      </c>
      <c r="J14" s="5">
        <v>223</v>
      </c>
      <c r="K14" s="52">
        <f t="shared" si="0"/>
        <v>37.3</v>
      </c>
      <c r="L14" s="13">
        <v>28</v>
      </c>
      <c r="M14" s="5">
        <v>24</v>
      </c>
      <c r="N14" s="5">
        <v>583</v>
      </c>
      <c r="O14" s="5">
        <v>134</v>
      </c>
      <c r="P14" s="52">
        <f t="shared" si="1"/>
        <v>23</v>
      </c>
      <c r="Q14" s="13">
        <v>6</v>
      </c>
      <c r="R14" s="5">
        <v>3</v>
      </c>
      <c r="S14" s="5">
        <v>57</v>
      </c>
      <c r="T14" s="5">
        <v>5</v>
      </c>
      <c r="U14" s="52">
        <f t="shared" si="2"/>
        <v>8.8</v>
      </c>
      <c r="V14" s="11">
        <v>153</v>
      </c>
      <c r="W14" s="5">
        <v>12</v>
      </c>
      <c r="X14" s="63">
        <f t="shared" si="3"/>
        <v>7.8</v>
      </c>
      <c r="Y14" s="5">
        <v>141</v>
      </c>
      <c r="Z14" s="5">
        <v>6</v>
      </c>
      <c r="AA14" s="60">
        <f t="shared" si="4"/>
        <v>4.3</v>
      </c>
    </row>
    <row r="15" spans="1:27" ht="16.5" customHeight="1">
      <c r="A15" s="15">
        <v>44</v>
      </c>
      <c r="B15" s="9">
        <v>206</v>
      </c>
      <c r="C15" s="11" t="s">
        <v>107</v>
      </c>
      <c r="D15" s="19" t="s">
        <v>97</v>
      </c>
      <c r="E15" s="11">
        <v>30</v>
      </c>
      <c r="F15" s="5">
        <v>22</v>
      </c>
      <c r="G15" s="5">
        <v>29</v>
      </c>
      <c r="H15" s="5">
        <v>16</v>
      </c>
      <c r="I15" s="5">
        <v>231</v>
      </c>
      <c r="J15" s="5">
        <v>57</v>
      </c>
      <c r="K15" s="52">
        <f t="shared" si="0"/>
        <v>24.7</v>
      </c>
      <c r="L15" s="13">
        <v>19</v>
      </c>
      <c r="M15" s="5">
        <v>16</v>
      </c>
      <c r="N15" s="5">
        <v>231</v>
      </c>
      <c r="O15" s="5">
        <v>57</v>
      </c>
      <c r="P15" s="52">
        <f t="shared" si="1"/>
        <v>24.7</v>
      </c>
      <c r="Q15" s="13">
        <v>6</v>
      </c>
      <c r="R15" s="5">
        <v>4</v>
      </c>
      <c r="S15" s="5">
        <v>46</v>
      </c>
      <c r="T15" s="5">
        <v>7</v>
      </c>
      <c r="U15" s="52">
        <f t="shared" si="2"/>
        <v>15.2</v>
      </c>
      <c r="V15" s="11">
        <v>49</v>
      </c>
      <c r="W15" s="5">
        <v>3</v>
      </c>
      <c r="X15" s="63">
        <f t="shared" si="3"/>
        <v>6.1</v>
      </c>
      <c r="Y15" s="5">
        <v>43</v>
      </c>
      <c r="Z15" s="5">
        <v>3</v>
      </c>
      <c r="AA15" s="60">
        <f t="shared" si="4"/>
        <v>7</v>
      </c>
    </row>
    <row r="16" spans="1:27" ht="16.5" customHeight="1">
      <c r="A16" s="15">
        <v>44</v>
      </c>
      <c r="B16" s="9">
        <v>207</v>
      </c>
      <c r="C16" s="11" t="s">
        <v>107</v>
      </c>
      <c r="D16" s="19" t="s">
        <v>98</v>
      </c>
      <c r="E16" s="11"/>
      <c r="F16" s="5"/>
      <c r="G16" s="5"/>
      <c r="H16" s="5"/>
      <c r="I16" s="5"/>
      <c r="J16" s="5"/>
      <c r="K16" s="52" t="str">
        <f t="shared" si="0"/>
        <v> </v>
      </c>
      <c r="L16" s="13">
        <v>9</v>
      </c>
      <c r="M16" s="5">
        <v>5</v>
      </c>
      <c r="N16" s="5">
        <v>141</v>
      </c>
      <c r="O16" s="5">
        <v>17</v>
      </c>
      <c r="P16" s="52">
        <f t="shared" si="1"/>
        <v>12.1</v>
      </c>
      <c r="Q16" s="13">
        <v>6</v>
      </c>
      <c r="R16" s="5">
        <v>2</v>
      </c>
      <c r="S16" s="5">
        <v>42</v>
      </c>
      <c r="T16" s="5">
        <v>2</v>
      </c>
      <c r="U16" s="52">
        <f t="shared" si="2"/>
        <v>4.8</v>
      </c>
      <c r="V16" s="11">
        <v>21</v>
      </c>
      <c r="W16" s="5">
        <v>0</v>
      </c>
      <c r="X16" s="63">
        <f t="shared" si="3"/>
        <v>0</v>
      </c>
      <c r="Y16" s="5">
        <v>21</v>
      </c>
      <c r="Z16" s="5">
        <v>0</v>
      </c>
      <c r="AA16" s="60">
        <f t="shared" si="4"/>
        <v>0</v>
      </c>
    </row>
    <row r="17" spans="1:27" ht="16.5" customHeight="1">
      <c r="A17" s="15">
        <v>44</v>
      </c>
      <c r="B17" s="9">
        <v>208</v>
      </c>
      <c r="C17" s="11" t="s">
        <v>107</v>
      </c>
      <c r="D17" s="19" t="s">
        <v>99</v>
      </c>
      <c r="E17" s="11"/>
      <c r="F17" s="5"/>
      <c r="G17" s="5"/>
      <c r="H17" s="5"/>
      <c r="I17" s="5"/>
      <c r="J17" s="5"/>
      <c r="K17" s="52" t="str">
        <f t="shared" si="0"/>
        <v> </v>
      </c>
      <c r="L17" s="13">
        <v>21</v>
      </c>
      <c r="M17" s="5">
        <v>18</v>
      </c>
      <c r="N17" s="5">
        <v>372</v>
      </c>
      <c r="O17" s="5">
        <v>85</v>
      </c>
      <c r="P17" s="52">
        <f t="shared" si="1"/>
        <v>22.8</v>
      </c>
      <c r="Q17" s="13">
        <v>6</v>
      </c>
      <c r="R17" s="5">
        <v>3</v>
      </c>
      <c r="S17" s="5">
        <v>54</v>
      </c>
      <c r="T17" s="5">
        <v>8</v>
      </c>
      <c r="U17" s="52">
        <f t="shared" si="2"/>
        <v>14.8</v>
      </c>
      <c r="V17" s="11">
        <v>70</v>
      </c>
      <c r="W17" s="5">
        <v>0</v>
      </c>
      <c r="X17" s="63">
        <f t="shared" si="3"/>
        <v>0</v>
      </c>
      <c r="Y17" s="5">
        <v>70</v>
      </c>
      <c r="Z17" s="5">
        <v>0</v>
      </c>
      <c r="AA17" s="60">
        <f t="shared" si="4"/>
        <v>0</v>
      </c>
    </row>
    <row r="18" spans="1:27" ht="26.25" customHeight="1">
      <c r="A18" s="15">
        <v>44</v>
      </c>
      <c r="B18" s="9">
        <v>209</v>
      </c>
      <c r="C18" s="11" t="s">
        <v>107</v>
      </c>
      <c r="D18" s="142" t="s">
        <v>149</v>
      </c>
      <c r="E18" s="11"/>
      <c r="F18" s="5"/>
      <c r="G18" s="5"/>
      <c r="H18" s="5"/>
      <c r="I18" s="5"/>
      <c r="J18" s="5"/>
      <c r="K18" s="52" t="str">
        <f t="shared" si="0"/>
        <v> </v>
      </c>
      <c r="L18" s="90">
        <v>17</v>
      </c>
      <c r="M18" s="91">
        <v>10</v>
      </c>
      <c r="N18" s="91">
        <v>207</v>
      </c>
      <c r="O18" s="92">
        <v>30</v>
      </c>
      <c r="P18" s="52">
        <f t="shared" si="1"/>
        <v>14.5</v>
      </c>
      <c r="Q18" s="13">
        <v>6</v>
      </c>
      <c r="R18" s="5">
        <v>2</v>
      </c>
      <c r="S18" s="5">
        <v>37</v>
      </c>
      <c r="T18" s="5">
        <v>3</v>
      </c>
      <c r="U18" s="52">
        <f t="shared" si="2"/>
        <v>8.1</v>
      </c>
      <c r="V18" s="11">
        <v>45</v>
      </c>
      <c r="W18" s="5">
        <v>0</v>
      </c>
      <c r="X18" s="63">
        <f t="shared" si="3"/>
        <v>0</v>
      </c>
      <c r="Y18" s="5">
        <v>45</v>
      </c>
      <c r="Z18" s="5">
        <v>0</v>
      </c>
      <c r="AA18" s="60">
        <f t="shared" si="4"/>
        <v>0</v>
      </c>
    </row>
    <row r="19" spans="1:27" ht="16.5" customHeight="1">
      <c r="A19" s="15">
        <v>44</v>
      </c>
      <c r="B19" s="9">
        <v>210</v>
      </c>
      <c r="C19" s="11" t="s">
        <v>107</v>
      </c>
      <c r="D19" s="19" t="s">
        <v>101</v>
      </c>
      <c r="E19" s="11"/>
      <c r="F19" s="5"/>
      <c r="G19" s="5"/>
      <c r="H19" s="5"/>
      <c r="I19" s="5"/>
      <c r="J19" s="5"/>
      <c r="K19" s="52" t="str">
        <f t="shared" si="0"/>
        <v> </v>
      </c>
      <c r="L19" s="13">
        <v>15</v>
      </c>
      <c r="M19" s="5">
        <v>10</v>
      </c>
      <c r="N19" s="5">
        <v>273</v>
      </c>
      <c r="O19" s="5">
        <v>47</v>
      </c>
      <c r="P19" s="52">
        <f t="shared" si="1"/>
        <v>17.2</v>
      </c>
      <c r="Q19" s="13">
        <v>5</v>
      </c>
      <c r="R19" s="5">
        <v>0</v>
      </c>
      <c r="S19" s="5">
        <v>60</v>
      </c>
      <c r="T19" s="5">
        <v>0</v>
      </c>
      <c r="U19" s="52">
        <f t="shared" si="2"/>
        <v>0</v>
      </c>
      <c r="V19" s="11">
        <v>43</v>
      </c>
      <c r="W19" s="5">
        <v>3</v>
      </c>
      <c r="X19" s="63">
        <f t="shared" si="3"/>
        <v>7</v>
      </c>
      <c r="Y19" s="5">
        <v>40</v>
      </c>
      <c r="Z19" s="5">
        <v>2</v>
      </c>
      <c r="AA19" s="60">
        <f t="shared" si="4"/>
        <v>5</v>
      </c>
    </row>
    <row r="20" spans="1:27" ht="16.5" customHeight="1">
      <c r="A20" s="15">
        <v>44</v>
      </c>
      <c r="B20" s="9">
        <v>211</v>
      </c>
      <c r="C20" s="11" t="s">
        <v>107</v>
      </c>
      <c r="D20" s="19" t="s">
        <v>102</v>
      </c>
      <c r="E20" s="11">
        <v>30</v>
      </c>
      <c r="F20" s="5">
        <v>23</v>
      </c>
      <c r="G20" s="91">
        <v>22</v>
      </c>
      <c r="H20" s="91">
        <v>20</v>
      </c>
      <c r="I20" s="91">
        <v>456</v>
      </c>
      <c r="J20" s="91">
        <v>93</v>
      </c>
      <c r="K20" s="52">
        <f t="shared" si="0"/>
        <v>20.4</v>
      </c>
      <c r="L20" s="13">
        <v>22</v>
      </c>
      <c r="M20" s="5">
        <v>20</v>
      </c>
      <c r="N20" s="5">
        <v>456</v>
      </c>
      <c r="O20" s="5">
        <v>93</v>
      </c>
      <c r="P20" s="52">
        <f t="shared" si="1"/>
        <v>20.4</v>
      </c>
      <c r="Q20" s="13">
        <v>6</v>
      </c>
      <c r="R20" s="5">
        <v>1</v>
      </c>
      <c r="S20" s="5">
        <v>62</v>
      </c>
      <c r="T20" s="5">
        <v>1</v>
      </c>
      <c r="U20" s="52">
        <f t="shared" si="2"/>
        <v>1.6</v>
      </c>
      <c r="V20" s="11">
        <v>82</v>
      </c>
      <c r="W20" s="5">
        <v>3</v>
      </c>
      <c r="X20" s="63">
        <f t="shared" si="3"/>
        <v>3.7</v>
      </c>
      <c r="Y20" s="5">
        <v>76</v>
      </c>
      <c r="Z20" s="5">
        <v>3</v>
      </c>
      <c r="AA20" s="60">
        <f t="shared" si="4"/>
        <v>3.9</v>
      </c>
    </row>
    <row r="21" spans="1:27" ht="16.5" customHeight="1">
      <c r="A21" s="15">
        <v>44</v>
      </c>
      <c r="B21" s="9">
        <v>212</v>
      </c>
      <c r="C21" s="11" t="s">
        <v>107</v>
      </c>
      <c r="D21" s="142" t="s">
        <v>103</v>
      </c>
      <c r="E21" s="11"/>
      <c r="F21" s="5"/>
      <c r="G21" s="5"/>
      <c r="H21" s="5"/>
      <c r="I21" s="5"/>
      <c r="J21" s="5"/>
      <c r="K21" s="52" t="str">
        <f t="shared" si="0"/>
        <v> </v>
      </c>
      <c r="L21" s="13">
        <v>34</v>
      </c>
      <c r="M21" s="5">
        <v>28</v>
      </c>
      <c r="N21" s="5">
        <v>912</v>
      </c>
      <c r="O21" s="5">
        <v>159</v>
      </c>
      <c r="P21" s="52">
        <f t="shared" si="1"/>
        <v>17.4</v>
      </c>
      <c r="Q21" s="13">
        <v>6</v>
      </c>
      <c r="R21" s="5">
        <v>4</v>
      </c>
      <c r="S21" s="5">
        <v>60</v>
      </c>
      <c r="T21" s="5">
        <v>5</v>
      </c>
      <c r="U21" s="52">
        <f t="shared" si="2"/>
        <v>8.3</v>
      </c>
      <c r="V21" s="11">
        <v>113</v>
      </c>
      <c r="W21" s="5">
        <v>6</v>
      </c>
      <c r="X21" s="63">
        <f t="shared" si="3"/>
        <v>5.3</v>
      </c>
      <c r="Y21" s="5">
        <v>83</v>
      </c>
      <c r="Z21" s="5">
        <v>2</v>
      </c>
      <c r="AA21" s="60">
        <f t="shared" si="4"/>
        <v>2.4</v>
      </c>
    </row>
    <row r="22" spans="1:27" ht="16.5" customHeight="1">
      <c r="A22" s="15">
        <v>44</v>
      </c>
      <c r="B22" s="9">
        <v>213</v>
      </c>
      <c r="C22" s="11" t="s">
        <v>107</v>
      </c>
      <c r="D22" s="19" t="s">
        <v>150</v>
      </c>
      <c r="E22" s="11"/>
      <c r="F22" s="5"/>
      <c r="G22" s="5"/>
      <c r="H22" s="5"/>
      <c r="I22" s="5"/>
      <c r="J22" s="5"/>
      <c r="K22" s="52" t="str">
        <f t="shared" si="0"/>
        <v> </v>
      </c>
      <c r="L22" s="90">
        <v>13</v>
      </c>
      <c r="M22" s="91">
        <v>9</v>
      </c>
      <c r="N22" s="91">
        <v>191</v>
      </c>
      <c r="O22" s="92">
        <v>39</v>
      </c>
      <c r="P22" s="52">
        <f t="shared" si="1"/>
        <v>20.4</v>
      </c>
      <c r="Q22" s="13">
        <v>6</v>
      </c>
      <c r="R22" s="5">
        <v>2</v>
      </c>
      <c r="S22" s="5">
        <v>57</v>
      </c>
      <c r="T22" s="5">
        <v>2</v>
      </c>
      <c r="U22" s="52">
        <f t="shared" si="2"/>
        <v>3.5</v>
      </c>
      <c r="V22" s="11">
        <v>55</v>
      </c>
      <c r="W22" s="5">
        <v>2</v>
      </c>
      <c r="X22" s="63">
        <f t="shared" si="3"/>
        <v>3.6</v>
      </c>
      <c r="Y22" s="5">
        <v>46</v>
      </c>
      <c r="Z22" s="5">
        <v>2</v>
      </c>
      <c r="AA22" s="60">
        <f t="shared" si="4"/>
        <v>4.3</v>
      </c>
    </row>
    <row r="23" spans="1:27" ht="16.5" customHeight="1">
      <c r="A23" s="15">
        <v>44</v>
      </c>
      <c r="B23" s="9">
        <v>214</v>
      </c>
      <c r="C23" s="11" t="s">
        <v>107</v>
      </c>
      <c r="D23" s="19" t="s">
        <v>142</v>
      </c>
      <c r="E23" s="11"/>
      <c r="F23" s="5"/>
      <c r="G23" s="5"/>
      <c r="H23" s="5"/>
      <c r="I23" s="5"/>
      <c r="J23" s="5"/>
      <c r="K23" s="52" t="str">
        <f t="shared" si="0"/>
        <v> </v>
      </c>
      <c r="L23" s="90">
        <v>0</v>
      </c>
      <c r="M23" s="91">
        <v>0</v>
      </c>
      <c r="N23" s="91">
        <v>0</v>
      </c>
      <c r="O23" s="91">
        <v>0</v>
      </c>
      <c r="P23" s="52">
        <v>0</v>
      </c>
      <c r="Q23" s="13">
        <v>0</v>
      </c>
      <c r="R23" s="5">
        <v>0</v>
      </c>
      <c r="S23" s="5">
        <v>0</v>
      </c>
      <c r="T23" s="5">
        <v>0</v>
      </c>
      <c r="U23" s="52">
        <v>0</v>
      </c>
      <c r="V23" s="11">
        <v>69</v>
      </c>
      <c r="W23" s="5">
        <v>5</v>
      </c>
      <c r="X23" s="63">
        <f t="shared" si="3"/>
        <v>7.2</v>
      </c>
      <c r="Y23" s="5">
        <v>67</v>
      </c>
      <c r="Z23" s="5">
        <v>5</v>
      </c>
      <c r="AA23" s="60">
        <f t="shared" si="4"/>
        <v>7.5</v>
      </c>
    </row>
    <row r="24" spans="1:27" ht="16.5" customHeight="1">
      <c r="A24" s="15">
        <v>44</v>
      </c>
      <c r="B24" s="9">
        <v>322</v>
      </c>
      <c r="C24" s="11" t="s">
        <v>107</v>
      </c>
      <c r="D24" s="19" t="s">
        <v>104</v>
      </c>
      <c r="E24" s="11"/>
      <c r="F24" s="5"/>
      <c r="G24" s="5"/>
      <c r="H24" s="5"/>
      <c r="I24" s="5"/>
      <c r="J24" s="5"/>
      <c r="K24" s="52" t="str">
        <f t="shared" si="0"/>
        <v> </v>
      </c>
      <c r="L24" s="13">
        <v>5</v>
      </c>
      <c r="M24" s="5">
        <v>4</v>
      </c>
      <c r="N24" s="5">
        <v>67</v>
      </c>
      <c r="O24" s="5">
        <v>9</v>
      </c>
      <c r="P24" s="52">
        <f>IF(L24=""," ",ROUND(O24/N24*100,1))</f>
        <v>13.4</v>
      </c>
      <c r="Q24" s="90">
        <v>5</v>
      </c>
      <c r="R24" s="91">
        <v>2</v>
      </c>
      <c r="S24" s="91">
        <v>21</v>
      </c>
      <c r="T24" s="91">
        <v>3</v>
      </c>
      <c r="U24" s="52">
        <f aca="true" t="shared" si="5" ref="U24:U30">IF(Q24=""," ",ROUND(T24/S24*100,1))</f>
        <v>14.3</v>
      </c>
      <c r="V24" s="11">
        <v>32</v>
      </c>
      <c r="W24" s="5">
        <v>3</v>
      </c>
      <c r="X24" s="63">
        <f t="shared" si="3"/>
        <v>9.4</v>
      </c>
      <c r="Y24" s="5">
        <v>32</v>
      </c>
      <c r="Z24" s="5">
        <v>3</v>
      </c>
      <c r="AA24" s="60">
        <f t="shared" si="4"/>
        <v>9.4</v>
      </c>
    </row>
    <row r="25" spans="1:27" ht="16.5" customHeight="1">
      <c r="A25" s="15">
        <v>44</v>
      </c>
      <c r="B25" s="9">
        <v>341</v>
      </c>
      <c r="C25" s="11" t="s">
        <v>107</v>
      </c>
      <c r="D25" s="19" t="s">
        <v>145</v>
      </c>
      <c r="E25" s="11"/>
      <c r="F25" s="5"/>
      <c r="G25" s="5"/>
      <c r="H25" s="5"/>
      <c r="I25" s="5"/>
      <c r="J25" s="5"/>
      <c r="K25" s="52" t="str">
        <f t="shared" si="0"/>
        <v> </v>
      </c>
      <c r="L25" s="13">
        <v>14</v>
      </c>
      <c r="M25" s="5">
        <v>10</v>
      </c>
      <c r="N25" s="5">
        <v>144</v>
      </c>
      <c r="O25" s="5">
        <v>24</v>
      </c>
      <c r="P25" s="52">
        <f>IF(L25=""," ",ROUND(O25/N25*100,1))</f>
        <v>16.7</v>
      </c>
      <c r="Q25" s="13">
        <v>5</v>
      </c>
      <c r="R25" s="5">
        <v>2</v>
      </c>
      <c r="S25" s="5">
        <v>28</v>
      </c>
      <c r="T25" s="5">
        <v>2</v>
      </c>
      <c r="U25" s="52">
        <f t="shared" si="5"/>
        <v>7.1</v>
      </c>
      <c r="V25" s="11">
        <v>32</v>
      </c>
      <c r="W25" s="5">
        <v>0</v>
      </c>
      <c r="X25" s="63">
        <f t="shared" si="3"/>
        <v>0</v>
      </c>
      <c r="Y25" s="5">
        <v>32</v>
      </c>
      <c r="Z25" s="5">
        <v>0</v>
      </c>
      <c r="AA25" s="60">
        <f t="shared" si="4"/>
        <v>0</v>
      </c>
    </row>
    <row r="26" spans="1:27" ht="16.5" customHeight="1">
      <c r="A26" s="15">
        <v>44</v>
      </c>
      <c r="B26" s="9">
        <v>461</v>
      </c>
      <c r="C26" s="11" t="s">
        <v>107</v>
      </c>
      <c r="D26" s="19" t="s">
        <v>105</v>
      </c>
      <c r="E26" s="11"/>
      <c r="F26" s="5"/>
      <c r="G26" s="5"/>
      <c r="H26" s="5"/>
      <c r="I26" s="5"/>
      <c r="J26" s="5"/>
      <c r="K26" s="52" t="str">
        <f t="shared" si="0"/>
        <v> </v>
      </c>
      <c r="L26" s="13">
        <v>16</v>
      </c>
      <c r="M26" s="5">
        <v>12</v>
      </c>
      <c r="N26" s="5">
        <v>203</v>
      </c>
      <c r="O26" s="5">
        <v>60</v>
      </c>
      <c r="P26" s="52">
        <f>IF(L26=""," ",ROUND(O26/N26*100,1))</f>
        <v>29.6</v>
      </c>
      <c r="Q26" s="90">
        <v>5</v>
      </c>
      <c r="R26" s="91">
        <v>3</v>
      </c>
      <c r="S26" s="91">
        <v>33</v>
      </c>
      <c r="T26" s="92">
        <v>7</v>
      </c>
      <c r="U26" s="52">
        <f t="shared" si="5"/>
        <v>21.2</v>
      </c>
      <c r="V26" s="11">
        <v>16</v>
      </c>
      <c r="W26" s="5">
        <v>0</v>
      </c>
      <c r="X26" s="63">
        <f t="shared" si="3"/>
        <v>0</v>
      </c>
      <c r="Y26" s="5">
        <v>16</v>
      </c>
      <c r="Z26" s="5">
        <v>0</v>
      </c>
      <c r="AA26" s="60">
        <f t="shared" si="4"/>
        <v>0</v>
      </c>
    </row>
    <row r="27" spans="1:27" ht="16.5" customHeight="1">
      <c r="A27" s="15">
        <v>44</v>
      </c>
      <c r="B27" s="9">
        <v>462</v>
      </c>
      <c r="C27" s="11" t="s">
        <v>107</v>
      </c>
      <c r="D27" s="19" t="s">
        <v>106</v>
      </c>
      <c r="E27" s="11">
        <v>30</v>
      </c>
      <c r="F27" s="91">
        <v>22</v>
      </c>
      <c r="G27" s="91">
        <v>15</v>
      </c>
      <c r="H27" s="91">
        <v>10</v>
      </c>
      <c r="I27" s="91">
        <v>221</v>
      </c>
      <c r="J27" s="91">
        <v>37</v>
      </c>
      <c r="K27" s="52">
        <f t="shared" si="0"/>
        <v>16.7</v>
      </c>
      <c r="L27" s="90">
        <v>15</v>
      </c>
      <c r="M27" s="91">
        <v>10</v>
      </c>
      <c r="N27" s="91">
        <v>221</v>
      </c>
      <c r="O27" s="91">
        <v>37</v>
      </c>
      <c r="P27" s="52">
        <f>IF(L27=""," ",ROUND(O27/N27*100,1))</f>
        <v>16.7</v>
      </c>
      <c r="Q27" s="90">
        <v>5</v>
      </c>
      <c r="R27" s="91">
        <v>4</v>
      </c>
      <c r="S27" s="91">
        <v>32</v>
      </c>
      <c r="T27" s="92">
        <v>6</v>
      </c>
      <c r="U27" s="52">
        <f t="shared" si="5"/>
        <v>18.8</v>
      </c>
      <c r="V27" s="11">
        <v>18</v>
      </c>
      <c r="W27" s="5">
        <v>0</v>
      </c>
      <c r="X27" s="63">
        <f t="shared" si="3"/>
        <v>0</v>
      </c>
      <c r="Y27" s="5">
        <v>18</v>
      </c>
      <c r="Z27" s="5">
        <v>0</v>
      </c>
      <c r="AA27" s="60">
        <f t="shared" si="4"/>
        <v>0</v>
      </c>
    </row>
    <row r="28" spans="1:27" ht="16.5" customHeight="1" thickBot="1">
      <c r="A28" s="16"/>
      <c r="B28" s="10"/>
      <c r="C28" s="12"/>
      <c r="D28" s="20"/>
      <c r="E28" s="12"/>
      <c r="F28" s="6"/>
      <c r="G28" s="6"/>
      <c r="H28" s="5"/>
      <c r="I28" s="6"/>
      <c r="J28" s="5"/>
      <c r="K28" s="52" t="str">
        <f t="shared" si="0"/>
        <v> </v>
      </c>
      <c r="L28" s="14"/>
      <c r="M28" s="5"/>
      <c r="N28" s="6"/>
      <c r="O28" s="5"/>
      <c r="P28" s="52" t="str">
        <f>IF(L28=""," ",ROUND(O28/N28*100,1))</f>
        <v> </v>
      </c>
      <c r="Q28" s="14"/>
      <c r="R28" s="5"/>
      <c r="S28" s="6"/>
      <c r="T28" s="5"/>
      <c r="U28" s="52" t="str">
        <f t="shared" si="5"/>
        <v> </v>
      </c>
      <c r="V28" s="12"/>
      <c r="W28" s="5"/>
      <c r="X28" s="63" t="str">
        <f t="shared" si="3"/>
        <v> </v>
      </c>
      <c r="Y28" s="5"/>
      <c r="Z28" s="5"/>
      <c r="AA28" s="60" t="str">
        <f t="shared" si="4"/>
        <v> </v>
      </c>
    </row>
    <row r="29" spans="1:27" ht="16.5" customHeight="1" thickBot="1">
      <c r="A29" s="21"/>
      <c r="B29" s="30">
        <v>900</v>
      </c>
      <c r="C29" s="31"/>
      <c r="D29" s="32" t="s">
        <v>37</v>
      </c>
      <c r="E29" s="17"/>
      <c r="F29" s="18"/>
      <c r="G29" s="18"/>
      <c r="H29" s="18"/>
      <c r="I29" s="18"/>
      <c r="J29" s="18"/>
      <c r="K29" s="53"/>
      <c r="L29" s="33">
        <f>SUM(L10:L28)</f>
        <v>371</v>
      </c>
      <c r="M29" s="33">
        <f>SUM(M10:M28)</f>
        <v>291</v>
      </c>
      <c r="N29" s="33">
        <f>SUM(N10:N28)</f>
        <v>6364</v>
      </c>
      <c r="O29" s="33">
        <f>SUM(O10:O28)</f>
        <v>1215</v>
      </c>
      <c r="P29" s="54">
        <f>IF(L29=" "," ",ROUND(O29/N29*100,1))</f>
        <v>19.1</v>
      </c>
      <c r="Q29" s="33">
        <f>SUM(Q10:Q28)</f>
        <v>96</v>
      </c>
      <c r="R29" s="33">
        <f>SUM(R10:R28)</f>
        <v>49</v>
      </c>
      <c r="S29" s="33">
        <f>SUM(S10:S28)</f>
        <v>804</v>
      </c>
      <c r="T29" s="33">
        <f>SUM(T10:T28)</f>
        <v>74</v>
      </c>
      <c r="U29" s="54">
        <f t="shared" si="5"/>
        <v>9.2</v>
      </c>
      <c r="V29" s="17"/>
      <c r="W29" s="18"/>
      <c r="X29" s="64"/>
      <c r="Y29" s="18"/>
      <c r="Z29" s="18"/>
      <c r="AA29" s="61"/>
    </row>
    <row r="30" spans="1:27" ht="16.5" customHeight="1">
      <c r="A30" s="34"/>
      <c r="B30" s="93"/>
      <c r="C30" s="11" t="s">
        <v>107</v>
      </c>
      <c r="D30" s="35" t="s">
        <v>116</v>
      </c>
      <c r="E30" s="36"/>
      <c r="F30" s="37"/>
      <c r="G30" s="37"/>
      <c r="H30" s="37"/>
      <c r="I30" s="37"/>
      <c r="J30" s="37"/>
      <c r="K30" s="94"/>
      <c r="L30" s="14">
        <v>1</v>
      </c>
      <c r="M30" s="5">
        <v>1</v>
      </c>
      <c r="N30" s="6">
        <v>140</v>
      </c>
      <c r="O30" s="5">
        <v>63</v>
      </c>
      <c r="P30" s="78">
        <f aca="true" t="shared" si="6" ref="P30:P37">IF(L30=""," ",ROUND(O30/N30*100,1))</f>
        <v>45</v>
      </c>
      <c r="Q30" s="14"/>
      <c r="R30" s="5"/>
      <c r="S30" s="6"/>
      <c r="T30" s="5"/>
      <c r="U30" s="78" t="str">
        <f t="shared" si="5"/>
        <v> </v>
      </c>
      <c r="V30" s="36"/>
      <c r="W30" s="37"/>
      <c r="X30" s="65"/>
      <c r="Y30" s="37"/>
      <c r="Z30" s="37"/>
      <c r="AA30" s="62"/>
    </row>
    <row r="31" spans="1:27" ht="16.5" customHeight="1">
      <c r="A31" s="34"/>
      <c r="B31" s="93"/>
      <c r="C31" s="11" t="s">
        <v>107</v>
      </c>
      <c r="D31" s="35" t="s">
        <v>151</v>
      </c>
      <c r="E31" s="36"/>
      <c r="F31" s="37"/>
      <c r="G31" s="37"/>
      <c r="H31" s="37"/>
      <c r="I31" s="37"/>
      <c r="J31" s="37"/>
      <c r="K31" s="94"/>
      <c r="L31" s="14">
        <v>2</v>
      </c>
      <c r="M31" s="5">
        <v>1</v>
      </c>
      <c r="N31" s="6">
        <v>234</v>
      </c>
      <c r="O31" s="5">
        <v>83</v>
      </c>
      <c r="P31" s="95">
        <f t="shared" si="6"/>
        <v>35.5</v>
      </c>
      <c r="Q31" s="14"/>
      <c r="R31" s="5"/>
      <c r="S31" s="6"/>
      <c r="T31" s="5"/>
      <c r="U31" s="95"/>
      <c r="V31" s="36"/>
      <c r="W31" s="37"/>
      <c r="X31" s="65"/>
      <c r="Y31" s="37"/>
      <c r="Z31" s="37"/>
      <c r="AA31" s="62"/>
    </row>
    <row r="32" spans="1:27" ht="16.5" customHeight="1">
      <c r="A32" s="34"/>
      <c r="B32" s="93"/>
      <c r="C32" s="11" t="s">
        <v>107</v>
      </c>
      <c r="D32" s="35" t="s">
        <v>117</v>
      </c>
      <c r="E32" s="36"/>
      <c r="F32" s="37"/>
      <c r="G32" s="37"/>
      <c r="H32" s="37"/>
      <c r="I32" s="37"/>
      <c r="J32" s="37"/>
      <c r="K32" s="94"/>
      <c r="L32" s="14">
        <v>1</v>
      </c>
      <c r="M32" s="5">
        <v>0</v>
      </c>
      <c r="N32" s="6">
        <v>5</v>
      </c>
      <c r="O32" s="5">
        <v>0</v>
      </c>
      <c r="P32" s="95">
        <f t="shared" si="6"/>
        <v>0</v>
      </c>
      <c r="Q32" s="14"/>
      <c r="R32" s="5"/>
      <c r="S32" s="6"/>
      <c r="T32" s="5"/>
      <c r="U32" s="95"/>
      <c r="V32" s="36"/>
      <c r="W32" s="37"/>
      <c r="X32" s="65"/>
      <c r="Y32" s="37"/>
      <c r="Z32" s="37"/>
      <c r="AA32" s="62"/>
    </row>
    <row r="33" spans="1:27" ht="16.5" customHeight="1">
      <c r="A33" s="34"/>
      <c r="B33" s="93"/>
      <c r="C33" s="11" t="s">
        <v>107</v>
      </c>
      <c r="D33" s="35" t="s">
        <v>118</v>
      </c>
      <c r="E33" s="36"/>
      <c r="F33" s="37"/>
      <c r="G33" s="37"/>
      <c r="H33" s="37"/>
      <c r="I33" s="37"/>
      <c r="J33" s="37"/>
      <c r="K33" s="94"/>
      <c r="L33" s="14">
        <v>1</v>
      </c>
      <c r="M33" s="5">
        <v>1</v>
      </c>
      <c r="N33" s="6">
        <v>70</v>
      </c>
      <c r="O33" s="5">
        <v>25</v>
      </c>
      <c r="P33" s="95">
        <f t="shared" si="6"/>
        <v>35.7</v>
      </c>
      <c r="Q33" s="14"/>
      <c r="R33" s="5"/>
      <c r="S33" s="6"/>
      <c r="T33" s="5"/>
      <c r="U33" s="95"/>
      <c r="V33" s="36"/>
      <c r="W33" s="37"/>
      <c r="X33" s="65"/>
      <c r="Y33" s="37"/>
      <c r="Z33" s="37"/>
      <c r="AA33" s="62"/>
    </row>
    <row r="34" spans="1:27" ht="16.5" customHeight="1">
      <c r="A34" s="34"/>
      <c r="B34" s="93"/>
      <c r="C34" s="11" t="s">
        <v>107</v>
      </c>
      <c r="D34" s="35" t="s">
        <v>119</v>
      </c>
      <c r="E34" s="36"/>
      <c r="F34" s="37"/>
      <c r="G34" s="37"/>
      <c r="H34" s="37"/>
      <c r="I34" s="37"/>
      <c r="J34" s="37"/>
      <c r="K34" s="94"/>
      <c r="L34" s="14">
        <v>1</v>
      </c>
      <c r="M34" s="5">
        <v>1</v>
      </c>
      <c r="N34" s="6">
        <v>100</v>
      </c>
      <c r="O34" s="5">
        <v>44</v>
      </c>
      <c r="P34" s="95">
        <f t="shared" si="6"/>
        <v>44</v>
      </c>
      <c r="Q34" s="14"/>
      <c r="R34" s="5"/>
      <c r="S34" s="6"/>
      <c r="T34" s="5"/>
      <c r="U34" s="95"/>
      <c r="V34" s="36"/>
      <c r="W34" s="37"/>
      <c r="X34" s="65"/>
      <c r="Y34" s="37"/>
      <c r="Z34" s="37"/>
      <c r="AA34" s="62"/>
    </row>
    <row r="35" spans="1:27" ht="16.5" customHeight="1">
      <c r="A35" s="34"/>
      <c r="B35" s="93"/>
      <c r="C35" s="11" t="s">
        <v>107</v>
      </c>
      <c r="D35" s="35" t="s">
        <v>120</v>
      </c>
      <c r="E35" s="36"/>
      <c r="F35" s="37"/>
      <c r="G35" s="37"/>
      <c r="H35" s="37"/>
      <c r="I35" s="37"/>
      <c r="J35" s="37"/>
      <c r="K35" s="94"/>
      <c r="L35" s="14">
        <v>1</v>
      </c>
      <c r="M35" s="5">
        <v>1</v>
      </c>
      <c r="N35" s="6">
        <v>39</v>
      </c>
      <c r="O35" s="5">
        <v>11</v>
      </c>
      <c r="P35" s="95">
        <f t="shared" si="6"/>
        <v>28.2</v>
      </c>
      <c r="Q35" s="14"/>
      <c r="R35" s="5"/>
      <c r="S35" s="6"/>
      <c r="T35" s="5"/>
      <c r="U35" s="95" t="str">
        <f>IF(Q35=""," ",ROUND(T35/S35*100,1))</f>
        <v> </v>
      </c>
      <c r="V35" s="36"/>
      <c r="W35" s="37"/>
      <c r="X35" s="65"/>
      <c r="Y35" s="37"/>
      <c r="Z35" s="37"/>
      <c r="AA35" s="62"/>
    </row>
    <row r="36" spans="1:27" ht="16.5" customHeight="1">
      <c r="A36" s="34"/>
      <c r="B36" s="93"/>
      <c r="C36" s="11" t="s">
        <v>107</v>
      </c>
      <c r="D36" s="35" t="s">
        <v>121</v>
      </c>
      <c r="E36" s="36"/>
      <c r="F36" s="37"/>
      <c r="G36" s="37"/>
      <c r="H36" s="37"/>
      <c r="I36" s="37"/>
      <c r="J36" s="37"/>
      <c r="K36" s="94"/>
      <c r="L36" s="14"/>
      <c r="M36" s="5"/>
      <c r="N36" s="6"/>
      <c r="O36" s="5"/>
      <c r="P36" s="95" t="str">
        <f t="shared" si="6"/>
        <v> </v>
      </c>
      <c r="Q36" s="14">
        <v>1</v>
      </c>
      <c r="R36" s="5">
        <v>1</v>
      </c>
      <c r="S36" s="6">
        <v>3</v>
      </c>
      <c r="T36" s="5">
        <v>1</v>
      </c>
      <c r="U36" s="95">
        <f>IF(Q36=""," ",ROUND(T36/S36*100,1))</f>
        <v>33.3</v>
      </c>
      <c r="V36" s="36"/>
      <c r="W36" s="37"/>
      <c r="X36" s="65"/>
      <c r="Y36" s="37"/>
      <c r="Z36" s="37"/>
      <c r="AA36" s="62"/>
    </row>
    <row r="37" spans="1:27" ht="16.5" customHeight="1" thickBot="1">
      <c r="A37" s="96"/>
      <c r="B37" s="97"/>
      <c r="C37" s="11" t="s">
        <v>107</v>
      </c>
      <c r="D37" s="98"/>
      <c r="E37" s="99"/>
      <c r="F37" s="100"/>
      <c r="G37" s="100"/>
      <c r="H37" s="100"/>
      <c r="I37" s="100"/>
      <c r="J37" s="100"/>
      <c r="K37" s="101"/>
      <c r="L37" s="14"/>
      <c r="M37" s="5"/>
      <c r="N37" s="6"/>
      <c r="O37" s="5"/>
      <c r="P37" s="102" t="str">
        <f t="shared" si="6"/>
        <v> </v>
      </c>
      <c r="Q37" s="14"/>
      <c r="R37" s="5"/>
      <c r="S37" s="6"/>
      <c r="T37" s="5"/>
      <c r="U37" s="102" t="str">
        <f>IF(Q37=""," ",ROUND(T37/S37*100,1))</f>
        <v> </v>
      </c>
      <c r="V37" s="99"/>
      <c r="W37" s="100"/>
      <c r="X37" s="103"/>
      <c r="Y37" s="100"/>
      <c r="Z37" s="100"/>
      <c r="AA37" s="104"/>
    </row>
    <row r="38" spans="1:27" ht="16.5" customHeight="1" thickBot="1">
      <c r="A38" s="21"/>
      <c r="B38" s="30">
        <v>999</v>
      </c>
      <c r="C38" s="11" t="s">
        <v>107</v>
      </c>
      <c r="D38" s="32" t="s">
        <v>36</v>
      </c>
      <c r="E38" s="17"/>
      <c r="F38" s="18"/>
      <c r="G38" s="18"/>
      <c r="H38" s="18"/>
      <c r="I38" s="18"/>
      <c r="J38" s="18"/>
      <c r="K38" s="53"/>
      <c r="L38" s="33">
        <f>SUM(L30:L37)</f>
        <v>7</v>
      </c>
      <c r="M38" s="33">
        <f>SUM(M30:M37)</f>
        <v>5</v>
      </c>
      <c r="N38" s="33">
        <f>SUM(N30:N37)</f>
        <v>588</v>
      </c>
      <c r="O38" s="33">
        <f>SUM(O30:O37)</f>
        <v>226</v>
      </c>
      <c r="P38" s="54">
        <f>IF(L38=0,"",ROUND(O38/N38*100,1))</f>
        <v>38.4</v>
      </c>
      <c r="Q38" s="33">
        <f>SUM(Q30:Q37)</f>
        <v>1</v>
      </c>
      <c r="R38" s="33">
        <f>SUM(R30:R37)</f>
        <v>1</v>
      </c>
      <c r="S38" s="33">
        <f>SUM(S30:S37)</f>
        <v>3</v>
      </c>
      <c r="T38" s="33">
        <f>SUM(T30:T37)</f>
        <v>1</v>
      </c>
      <c r="U38" s="54">
        <f>IF(Q38=0," ",ROUND(T38/S38*100,1))</f>
        <v>33.3</v>
      </c>
      <c r="V38" s="17"/>
      <c r="W38" s="18"/>
      <c r="X38" s="64"/>
      <c r="Y38" s="18"/>
      <c r="Z38" s="18"/>
      <c r="AA38" s="61"/>
    </row>
    <row r="39" spans="1:27" ht="16.5" customHeight="1" thickBot="1">
      <c r="A39" s="21"/>
      <c r="B39" s="29">
        <v>1000</v>
      </c>
      <c r="C39" s="177" t="s">
        <v>23</v>
      </c>
      <c r="D39" s="178"/>
      <c r="E39" s="17"/>
      <c r="F39" s="18"/>
      <c r="G39" s="55">
        <f>SUM(G10:G28)</f>
        <v>332</v>
      </c>
      <c r="H39" s="55">
        <f>SUM(H10:H28)</f>
        <v>260</v>
      </c>
      <c r="I39" s="55">
        <f>SUM(I10:I28)</f>
        <v>7406</v>
      </c>
      <c r="J39" s="55">
        <f>SUM(J10:J28)</f>
        <v>2021</v>
      </c>
      <c r="K39" s="54">
        <f>IF(G39=" "," ",ROUND(J39/I39*100,1))</f>
        <v>27.3</v>
      </c>
      <c r="L39" s="56">
        <f>L29+L38</f>
        <v>378</v>
      </c>
      <c r="M39" s="55">
        <f>M29+M38</f>
        <v>296</v>
      </c>
      <c r="N39" s="55">
        <f>N29+N38</f>
        <v>6952</v>
      </c>
      <c r="O39" s="55">
        <f>O29+O38</f>
        <v>1441</v>
      </c>
      <c r="P39" s="54">
        <f>IF(L39=""," ",ROUND(O39/N39*100,1))</f>
        <v>20.7</v>
      </c>
      <c r="Q39" s="56">
        <f>Q29+Q38</f>
        <v>97</v>
      </c>
      <c r="R39" s="55">
        <f>R29+R38</f>
        <v>50</v>
      </c>
      <c r="S39" s="55">
        <f>S29+S38</f>
        <v>807</v>
      </c>
      <c r="T39" s="55">
        <f>T29+T38</f>
        <v>75</v>
      </c>
      <c r="U39" s="54">
        <f>IF(Q39=""," ",ROUND(T39/S39*100,1))</f>
        <v>9.3</v>
      </c>
      <c r="V39" s="57">
        <f>SUM(V10:V28)</f>
        <v>1314</v>
      </c>
      <c r="W39" s="55">
        <f>SUM(W10:W28)</f>
        <v>61</v>
      </c>
      <c r="X39" s="59">
        <f>IF(V39=0," ",ROUND(W39/V39*100,1))</f>
        <v>4.6</v>
      </c>
      <c r="Y39" s="55">
        <f>SUM(Y10:Y28)</f>
        <v>1155</v>
      </c>
      <c r="Z39" s="55">
        <f>SUM(Z10:Z28)</f>
        <v>47</v>
      </c>
      <c r="AA39" s="58">
        <f>IF(Y39=0," ",ROUND(Z39/Y39*100,1))</f>
        <v>4.1</v>
      </c>
    </row>
    <row r="40" ht="16.5" customHeight="1">
      <c r="A40" s="2" t="s">
        <v>152</v>
      </c>
    </row>
    <row r="41" spans="1:2" ht="16.5" customHeight="1">
      <c r="A41" s="2" t="s">
        <v>153</v>
      </c>
      <c r="B41" s="2" t="s">
        <v>154</v>
      </c>
    </row>
    <row r="42" spans="1:2" ht="16.5" customHeight="1">
      <c r="A42" s="2" t="s">
        <v>155</v>
      </c>
      <c r="B42" s="2" t="s">
        <v>156</v>
      </c>
    </row>
    <row r="44" spans="1:14" ht="13.5">
      <c r="A44" s="45" t="s">
        <v>77</v>
      </c>
      <c r="B44" s="46"/>
      <c r="C44" s="47"/>
      <c r="D44" s="48"/>
      <c r="E44" s="49"/>
      <c r="F44" s="49"/>
      <c r="G44" s="49"/>
      <c r="H44" s="49"/>
      <c r="I44" s="49"/>
      <c r="J44" s="49"/>
      <c r="N44" s="67"/>
    </row>
    <row r="45" spans="1:8" ht="13.5">
      <c r="A45" s="43" t="s">
        <v>86</v>
      </c>
      <c r="E45" s="51"/>
      <c r="F45" s="51" t="s">
        <v>85</v>
      </c>
      <c r="H45" s="51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A7:A9"/>
    <mergeCell ref="C7:C9"/>
    <mergeCell ref="D7:D9"/>
    <mergeCell ref="B7:B9"/>
    <mergeCell ref="L8:L9"/>
    <mergeCell ref="C39:D39"/>
    <mergeCell ref="C4:E4"/>
    <mergeCell ref="G4:I4"/>
    <mergeCell ref="B3:N3"/>
    <mergeCell ref="E7:K7"/>
    <mergeCell ref="L7:P7"/>
    <mergeCell ref="P8:P9"/>
    <mergeCell ref="E8:E9"/>
    <mergeCell ref="G8:G9"/>
    <mergeCell ref="F8:F9"/>
  </mergeCells>
  <conditionalFormatting sqref="J10:J28 H10:H28 O10:O28 M10:M28 T10:T28 R10:R28 W10:W28 Z10:Z28 T30:T37 R30:R37 O30:O37 M30:M3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5" r:id="rId1" display="http://www.stat.go.jp/index/seido/9-5.htm"/>
  </hyperlinks>
  <printOptions/>
  <pageMargins left="0.21" right="0.2" top="0.23" bottom="0.35" header="0.5118110236220472" footer="0.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2006-11-20T06:14:16Z</cp:lastPrinted>
  <dcterms:created xsi:type="dcterms:W3CDTF">2002-01-07T10:53:07Z</dcterms:created>
  <dcterms:modified xsi:type="dcterms:W3CDTF">2006-12-05T08:47:30Z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