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85" activeTab="0"/>
  </bookViews>
  <sheets>
    <sheet name="4-1" sheetId="1" r:id="rId1"/>
    <sheet name="4-2" sheetId="2" r:id="rId2"/>
  </sheets>
  <definedNames>
    <definedName name="_xlnm.Print_Area" localSheetId="0">'4-1'!$A$1:$X$31</definedName>
    <definedName name="_xlnm.Print_Area" localSheetId="1">'4-2'!$A$1:$AA$42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<sst xmlns="http://schemas.openxmlformats.org/spreadsheetml/2006/main" count="307" uniqueCount="198">
  <si>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</si>
  <si>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</si>
  <si>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</si>
  <si>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</si>
  <si>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</si>
  <si>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</si>
  <si>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</si>
  <si>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</si>
  <si>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</si>
  <si>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</si>
  <si>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</si>
  <si>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</si>
  <si>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</si>
  <si>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</si>
  <si>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</si>
  <si>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</si>
  <si>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</si>
  <si>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</si>
  <si>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</si>
  <si>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</si>
  <si>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</si>
  <si>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</si>
  <si>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</si>
  <si>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</si>
  <si>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</si>
  <si>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</si>
  <si>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</si>
  <si>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</si>
  <si>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</si>
  <si>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</si>
  <si>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</si>
  <si>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</si>
  <si>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</si>
  <si>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</si>
  <si>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</si>
  <si>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</si>
  <si>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</si>
  <si>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</si>
  <si>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</si>
  <si>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</si>
  <si>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</si>
  <si>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</si>
  <si>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</si>
  <si>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</si>
  <si>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</si>
  <si>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</si>
  <si>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</si>
  <si>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</si>
  <si>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</si>
  <si>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</si>
  <si>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</si>
  <si>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</si>
  <si>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</si>
  <si>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</si>
  <si>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</si>
  <si>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</si>
  <si>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</si>
  <si>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</si>
  <si>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</si>
  <si>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</si>
  <si>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</si>
  <si>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</si>
  <si>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</si>
  <si>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</si>
  <si>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</si>
  <si>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</si>
  <si>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</si>
  <si>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</si>
  <si>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</si>
  <si>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</si>
  <si>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</si>
  <si>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</si>
  <si>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</si>
  <si>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</si>
  <si>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</si>
  <si>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</si>
  <si>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</si>
  <si>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</si>
  <si>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</si>
  <si>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</si>
  <si>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</si>
  <si>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</si>
  <si>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</si>
  <si>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</si>
  <si>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</si>
  <si>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</si>
  <si>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</si>
  <si>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</si>
  <si>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</si>
  <si>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</si>
  <si>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</si>
  <si>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</si>
  <si>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佐賀県</t>
  </si>
  <si>
    <t>佐賀市</t>
  </si>
  <si>
    <t>唐津市</t>
  </si>
  <si>
    <t>多久市</t>
  </si>
  <si>
    <t>伊万里市</t>
  </si>
  <si>
    <t>久保田町</t>
  </si>
  <si>
    <t>基山町</t>
  </si>
  <si>
    <t>玄海町</t>
  </si>
  <si>
    <t>太良町</t>
  </si>
  <si>
    <t>みやき町</t>
  </si>
  <si>
    <t>合併新市の計画策定作業中</t>
  </si>
  <si>
    <t>鹿島市</t>
  </si>
  <si>
    <t>計画期間中、早い時期に</t>
  </si>
  <si>
    <t>有田町</t>
  </si>
  <si>
    <t>江北町</t>
  </si>
  <si>
    <t>佐賀県</t>
  </si>
  <si>
    <t>佐賀市</t>
  </si>
  <si>
    <t>男女共同参画室</t>
  </si>
  <si>
    <t>唐津市</t>
  </si>
  <si>
    <t>男女共同参画課</t>
  </si>
  <si>
    <t>唐津市男女共同参画行動計画</t>
  </si>
  <si>
    <t>H17年9月</t>
  </si>
  <si>
    <t>H17年度～H21年度</t>
  </si>
  <si>
    <t>鳥栖市</t>
  </si>
  <si>
    <t>市民協働推進課</t>
  </si>
  <si>
    <t>鳥栖市男女共同参画行動計画</t>
  </si>
  <si>
    <t>H15年3月</t>
  </si>
  <si>
    <t>H15年度～H24年度</t>
  </si>
  <si>
    <t>多久市</t>
  </si>
  <si>
    <t>生涯学習課</t>
  </si>
  <si>
    <t>多久市男女共同参画計画</t>
  </si>
  <si>
    <t>伊万里市</t>
  </si>
  <si>
    <t>男女協働・まちづくり課</t>
  </si>
  <si>
    <t>伊万里市男女協働参画基本計画「あなたとわたしのきらめきプランⅡ」</t>
  </si>
  <si>
    <t>Ｈ15年3月</t>
  </si>
  <si>
    <t>H15年度～25年度</t>
  </si>
  <si>
    <t>伊万里市男女共同参画都市宣言</t>
  </si>
  <si>
    <t>武雄市</t>
  </si>
  <si>
    <t>男女共同参画課</t>
  </si>
  <si>
    <t>鹿島市</t>
  </si>
  <si>
    <t>かしま男女共同参画プラン</t>
  </si>
  <si>
    <t>H16年3月</t>
  </si>
  <si>
    <t>H16年度～H25年度</t>
  </si>
  <si>
    <t>小城市</t>
  </si>
  <si>
    <t>企画課</t>
  </si>
  <si>
    <t>嬉野市</t>
  </si>
  <si>
    <t>男女共同参画室</t>
  </si>
  <si>
    <t>神埼市</t>
  </si>
  <si>
    <t>総務課</t>
  </si>
  <si>
    <t>川副町</t>
  </si>
  <si>
    <t>企画商工課</t>
  </si>
  <si>
    <t>川副町男女共同参画行動計画書</t>
  </si>
  <si>
    <t>H17年3月</t>
  </si>
  <si>
    <t>H17年度～26年度</t>
  </si>
  <si>
    <t>東与賀町</t>
  </si>
  <si>
    <t>東与賀町男女共同参画推進条例</t>
  </si>
  <si>
    <t>東与賀町男女共同参画行動計画</t>
  </si>
  <si>
    <t>H16年7月1日</t>
  </si>
  <si>
    <t>久保田町</t>
  </si>
  <si>
    <t>吉野ヶ里町</t>
  </si>
  <si>
    <t>基山町</t>
  </si>
  <si>
    <t>総務課</t>
  </si>
  <si>
    <t>上峰町</t>
  </si>
  <si>
    <t>みやき町</t>
  </si>
  <si>
    <t>住民生活課</t>
  </si>
  <si>
    <t>玄海町</t>
  </si>
  <si>
    <t>町民課</t>
  </si>
  <si>
    <t>有田町</t>
  </si>
  <si>
    <t>大町町</t>
  </si>
  <si>
    <t>企画課</t>
  </si>
  <si>
    <t>江北町</t>
  </si>
  <si>
    <t>企画課</t>
  </si>
  <si>
    <t>白石町</t>
  </si>
  <si>
    <t>太良町</t>
  </si>
  <si>
    <t>その他：平成18年3月31日</t>
  </si>
  <si>
    <t>H17年度</t>
  </si>
  <si>
    <t>H21年度</t>
  </si>
  <si>
    <t>鳥栖市</t>
  </si>
  <si>
    <t>H24年度</t>
  </si>
  <si>
    <t>H19年度</t>
  </si>
  <si>
    <t>H18年度</t>
  </si>
  <si>
    <t>武雄市</t>
  </si>
  <si>
    <t>H20年度</t>
  </si>
  <si>
    <t>小城市</t>
  </si>
  <si>
    <t xml:space="preserve"> </t>
  </si>
  <si>
    <t>嬉野市</t>
  </si>
  <si>
    <t xml:space="preserve"> </t>
  </si>
  <si>
    <t>神埼市</t>
  </si>
  <si>
    <t>川副町</t>
  </si>
  <si>
    <t>佐賀県</t>
  </si>
  <si>
    <t>東与賀町</t>
  </si>
  <si>
    <t>吉野ヶ里町</t>
  </si>
  <si>
    <t xml:space="preserve"> </t>
  </si>
  <si>
    <t>上峰町</t>
  </si>
  <si>
    <t xml:space="preserve"> </t>
  </si>
  <si>
    <t xml:space="preserve"> </t>
  </si>
  <si>
    <t>大町町</t>
  </si>
  <si>
    <t>白石町</t>
  </si>
  <si>
    <t>佐賀地区</t>
  </si>
  <si>
    <t>鳥栖地区</t>
  </si>
  <si>
    <t>杵藤地区</t>
  </si>
  <si>
    <t>藤津地区</t>
  </si>
  <si>
    <t>(注1）武雄市、吉野ヶ里町は平成18年6月末時点の、神埼市、有田町は7月1日時点のデータを掲載（いずれも同年3月に合併）。</t>
  </si>
  <si>
    <t>(注２）嬉野市の審議会等における登用状況は、合併（平成18年1月）に伴い調査時点での未発足分を除いて算出している。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</si>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</sst>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3" borderId="2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4" borderId="14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29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3" xfId="21" applyFont="1" applyBorder="1" applyAlignment="1">
      <alignment horizontal="center" vertical="center"/>
      <protection/>
    </xf>
    <xf numFmtId="0" fontId="2" fillId="0" borderId="31" xfId="21" applyFont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3" xfId="21" applyFont="1" applyFill="1" applyBorder="1" applyAlignment="1">
      <alignment horizontal="left" vertical="center" wrapTex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31" xfId="21" applyFont="1" applyFill="1" applyBorder="1" applyAlignment="1">
      <alignment horizontal="center" vertical="center"/>
      <protection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21" applyFont="1" applyFill="1" applyBorder="1" applyAlignment="1">
      <alignment vertical="center" wrapText="1"/>
      <protection/>
    </xf>
    <xf numFmtId="185" fontId="2" fillId="2" borderId="1" xfId="21" applyNumberFormat="1" applyFont="1" applyFill="1" applyBorder="1" applyAlignment="1">
      <alignment vertical="center" wrapText="1"/>
      <protection/>
    </xf>
    <xf numFmtId="57" fontId="2" fillId="2" borderId="1" xfId="21" applyNumberFormat="1" applyFont="1" applyFill="1" applyBorder="1" applyAlignment="1">
      <alignment vertical="center" wrapText="1"/>
      <protection/>
    </xf>
    <xf numFmtId="0" fontId="2" fillId="2" borderId="31" xfId="21" applyNumberFormat="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58" fontId="2" fillId="0" borderId="1" xfId="21" applyNumberFormat="1" applyFont="1" applyFill="1" applyBorder="1" applyAlignment="1">
      <alignment vertical="center" wrapText="1"/>
      <protection/>
    </xf>
    <xf numFmtId="0" fontId="2" fillId="0" borderId="1" xfId="21" applyNumberFormat="1" applyFont="1" applyFill="1" applyBorder="1" applyAlignment="1">
      <alignment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2" borderId="32" xfId="21" applyFont="1" applyFill="1" applyBorder="1" applyAlignment="1">
      <alignment vertical="center" wrapText="1"/>
      <protection/>
    </xf>
    <xf numFmtId="0" fontId="2" fillId="2" borderId="33" xfId="21" applyFont="1" applyFill="1" applyBorder="1" applyAlignment="1">
      <alignment horizontal="center" vertical="center" wrapText="1"/>
      <protection/>
    </xf>
    <xf numFmtId="57" fontId="2" fillId="2" borderId="13" xfId="21" applyNumberFormat="1" applyFont="1" applyFill="1" applyBorder="1" applyAlignment="1">
      <alignment vertical="center" wrapText="1"/>
      <protection/>
    </xf>
    <xf numFmtId="0" fontId="2" fillId="2" borderId="1" xfId="21" applyFont="1" applyFill="1" applyBorder="1" applyAlignment="1">
      <alignment vertical="center" wrapText="1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11" xfId="21" applyNumberFormat="1" applyFont="1" applyBorder="1" applyAlignment="1">
      <alignment horizontal="right" vertical="center" wrapText="1"/>
      <protection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58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2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57" fontId="2" fillId="2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185" fontId="2" fillId="2" borderId="1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center" wrapText="1"/>
    </xf>
    <xf numFmtId="185" fontId="2" fillId="2" borderId="38" xfId="0" applyNumberFormat="1" applyFont="1" applyFill="1" applyBorder="1" applyAlignment="1">
      <alignment vertical="center" wrapText="1"/>
    </xf>
    <xf numFmtId="57" fontId="2" fillId="2" borderId="38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58" fontId="2" fillId="2" borderId="38" xfId="0" applyNumberFormat="1" applyFont="1" applyFill="1" applyBorder="1" applyAlignment="1">
      <alignment vertical="center" wrapText="1"/>
    </xf>
    <xf numFmtId="0" fontId="2" fillId="2" borderId="38" xfId="0" applyNumberFormat="1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38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3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2" fillId="0" borderId="11" xfId="21" applyFont="1" applyBorder="1" applyAlignment="1">
      <alignment horizontal="center" vertical="center"/>
      <protection/>
    </xf>
    <xf numFmtId="186" fontId="2" fillId="2" borderId="3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 applyAlignment="1">
      <alignment horizontal="left" vertical="center"/>
      <protection/>
    </xf>
    <xf numFmtId="38" fontId="2" fillId="2" borderId="1" xfId="17" applyFont="1" applyFill="1" applyBorder="1" applyAlignment="1">
      <alignment horizontal="center" vertical="center"/>
    </xf>
    <xf numFmtId="38" fontId="2" fillId="2" borderId="1" xfId="17" applyFont="1" applyFill="1" applyBorder="1" applyAlignment="1">
      <alignment horizontal="right" vertical="center"/>
    </xf>
    <xf numFmtId="180" fontId="2" fillId="3" borderId="11" xfId="15" applyNumberFormat="1" applyFont="1" applyFill="1" applyBorder="1" applyAlignment="1">
      <alignment horizontal="right" vertical="center"/>
    </xf>
    <xf numFmtId="0" fontId="2" fillId="2" borderId="13" xfId="22" applyFont="1" applyFill="1" applyBorder="1" applyAlignment="1">
      <alignment horizontal="right" vertical="center"/>
      <protection/>
    </xf>
    <xf numFmtId="0" fontId="2" fillId="2" borderId="1" xfId="22" applyFont="1" applyFill="1" applyBorder="1" applyAlignment="1">
      <alignment horizontal="right" vertical="center"/>
      <protection/>
    </xf>
    <xf numFmtId="0" fontId="2" fillId="5" borderId="1" xfId="22" applyFont="1" applyFill="1" applyBorder="1" applyAlignment="1">
      <alignment horizontal="right" vertical="center"/>
      <protection/>
    </xf>
    <xf numFmtId="180" fontId="2" fillId="3" borderId="31" xfId="15" applyNumberFormat="1" applyFont="1" applyFill="1" applyBorder="1" applyAlignment="1">
      <alignment horizontal="right"/>
    </xf>
    <xf numFmtId="0" fontId="2" fillId="2" borderId="3" xfId="22" applyFont="1" applyFill="1" applyBorder="1" applyAlignment="1">
      <alignment horizontal="right" vertical="center"/>
      <protection/>
    </xf>
    <xf numFmtId="180" fontId="2" fillId="3" borderId="1" xfId="15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86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8" fontId="2" fillId="2" borderId="1" xfId="17" applyFont="1" applyFill="1" applyBorder="1" applyAlignment="1">
      <alignment horizontal="center"/>
    </xf>
    <xf numFmtId="38" fontId="2" fillId="2" borderId="1" xfId="17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86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8" fontId="2" fillId="2" borderId="1" xfId="17" applyFont="1" applyFill="1" applyBorder="1" applyAlignment="1">
      <alignment horizontal="center" vertical="center" wrapText="1"/>
    </xf>
    <xf numFmtId="38" fontId="2" fillId="2" borderId="1" xfId="17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8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80" fontId="11" fillId="3" borderId="11" xfId="15" applyNumberFormat="1" applyFont="1" applyFill="1" applyBorder="1" applyAlignment="1">
      <alignment horizontal="right" vertical="center"/>
    </xf>
    <xf numFmtId="0" fontId="2" fillId="2" borderId="13" xfId="0" applyNumberFormat="1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6" fontId="2" fillId="2" borderId="4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38" fontId="2" fillId="2" borderId="12" xfId="17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/>
    </xf>
    <xf numFmtId="179" fontId="2" fillId="3" borderId="42" xfId="0" applyNumberFormat="1" applyFont="1" applyFill="1" applyBorder="1" applyAlignment="1">
      <alignment horizontal="right"/>
    </xf>
    <xf numFmtId="179" fontId="2" fillId="3" borderId="14" xfId="0" applyNumberFormat="1" applyFont="1" applyFill="1" applyBorder="1" applyAlignment="1">
      <alignment horizontal="right"/>
    </xf>
    <xf numFmtId="180" fontId="2" fillId="3" borderId="41" xfId="0" applyNumberFormat="1" applyFont="1" applyFill="1" applyBorder="1" applyAlignment="1">
      <alignment horizontal="right"/>
    </xf>
    <xf numFmtId="180" fontId="2" fillId="3" borderId="42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179" fontId="2" fillId="3" borderId="45" xfId="0" applyNumberFormat="1" applyFont="1" applyFill="1" applyBorder="1" applyAlignment="1">
      <alignment horizontal="right"/>
    </xf>
    <xf numFmtId="180" fontId="2" fillId="3" borderId="46" xfId="15" applyNumberFormat="1" applyFont="1" applyFill="1" applyBorder="1" applyAlignment="1">
      <alignment horizontal="right" vertical="center"/>
    </xf>
    <xf numFmtId="179" fontId="2" fillId="3" borderId="46" xfId="0" applyNumberFormat="1" applyFont="1" applyFill="1" applyBorder="1" applyAlignment="1">
      <alignment horizontal="right"/>
    </xf>
    <xf numFmtId="180" fontId="2" fillId="3" borderId="47" xfId="0" applyNumberFormat="1" applyFont="1" applyFill="1" applyBorder="1" applyAlignment="1">
      <alignment horizontal="right"/>
    </xf>
    <xf numFmtId="180" fontId="2" fillId="3" borderId="45" xfId="0" applyNumberFormat="1" applyFont="1" applyFill="1" applyBorder="1" applyAlignment="1">
      <alignment horizontal="right"/>
    </xf>
    <xf numFmtId="179" fontId="2" fillId="3" borderId="10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179" fontId="2" fillId="3" borderId="48" xfId="0" applyNumberFormat="1" applyFont="1" applyFill="1" applyBorder="1" applyAlignment="1">
      <alignment horizontal="right"/>
    </xf>
    <xf numFmtId="179" fontId="2" fillId="3" borderId="11" xfId="0" applyNumberFormat="1" applyFont="1" applyFill="1" applyBorder="1" applyAlignment="1">
      <alignment horizontal="right"/>
    </xf>
    <xf numFmtId="180" fontId="2" fillId="3" borderId="49" xfId="0" applyNumberFormat="1" applyFont="1" applyFill="1" applyBorder="1" applyAlignment="1">
      <alignment horizontal="right"/>
    </xf>
    <xf numFmtId="180" fontId="2" fillId="3" borderId="48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left"/>
    </xf>
    <xf numFmtId="179" fontId="2" fillId="3" borderId="50" xfId="0" applyNumberFormat="1" applyFont="1" applyFill="1" applyBorder="1" applyAlignment="1">
      <alignment horizontal="right"/>
    </xf>
    <xf numFmtId="180" fontId="2" fillId="3" borderId="36" xfId="15" applyNumberFormat="1" applyFont="1" applyFill="1" applyBorder="1" applyAlignment="1">
      <alignment horizontal="right" vertical="center"/>
    </xf>
    <xf numFmtId="179" fontId="2" fillId="3" borderId="51" xfId="0" applyNumberFormat="1" applyFont="1" applyFill="1" applyBorder="1" applyAlignment="1">
      <alignment horizontal="right"/>
    </xf>
    <xf numFmtId="180" fontId="2" fillId="3" borderId="52" xfId="0" applyNumberFormat="1" applyFont="1" applyFill="1" applyBorder="1" applyAlignment="1">
      <alignment horizontal="right"/>
    </xf>
    <xf numFmtId="180" fontId="2" fillId="3" borderId="50" xfId="0" applyNumberFormat="1" applyFont="1" applyFill="1" applyBorder="1" applyAlignment="1">
      <alignment horizontal="right"/>
    </xf>
    <xf numFmtId="38" fontId="2" fillId="3" borderId="26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 horizontal="right"/>
    </xf>
    <xf numFmtId="180" fontId="2" fillId="3" borderId="14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wrapText="1"/>
    </xf>
    <xf numFmtId="0" fontId="2" fillId="2" borderId="13" xfId="21" applyFont="1" applyFill="1" applyBorder="1" applyAlignment="1">
      <alignment horizontal="left" vertical="center"/>
      <protection/>
    </xf>
    <xf numFmtId="0" fontId="2" fillId="2" borderId="31" xfId="21" applyFont="1" applyFill="1" applyBorder="1" applyAlignment="1">
      <alignment horizontal="left" vertical="center"/>
      <protection/>
    </xf>
    <xf numFmtId="0" fontId="2" fillId="2" borderId="13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51" xfId="0" applyFont="1" applyFill="1" applyBorder="1" applyAlignment="1">
      <alignment horizontal="left"/>
    </xf>
    <xf numFmtId="0" fontId="2" fillId="0" borderId="54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left"/>
    </xf>
    <xf numFmtId="0" fontId="2" fillId="0" borderId="5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56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/>
    </xf>
    <xf numFmtId="0" fontId="0" fillId="0" borderId="66" xfId="0" applyBorder="1" applyAlignment="1">
      <alignment horizontal="left"/>
    </xf>
    <xf numFmtId="0" fontId="2" fillId="2" borderId="44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wrapText="1"/>
    </xf>
    <xf numFmtId="58" fontId="10" fillId="0" borderId="67" xfId="0" applyNumberFormat="1" applyFont="1" applyBorder="1" applyAlignment="1">
      <alignment horizontal="center" vertical="center"/>
    </xf>
    <xf numFmtId="58" fontId="10" fillId="0" borderId="68" xfId="0" applyNumberFormat="1" applyFont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2" fillId="2" borderId="55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58" fontId="10" fillId="0" borderId="70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/>
    </xf>
    <xf numFmtId="0" fontId="15" fillId="0" borderId="0" xfId="0" applyFont="1" applyAlignment="1">
      <alignment/>
    </xf>
    <xf numFmtId="0" fontId="2" fillId="2" borderId="60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73" xfId="0" applyBorder="1" applyAlignment="1">
      <alignment/>
    </xf>
    <xf numFmtId="0" fontId="2" fillId="2" borderId="12" xfId="0" applyFont="1" applyFill="1" applyBorder="1" applyAlignment="1">
      <alignment wrapText="1"/>
    </xf>
    <xf numFmtId="0" fontId="0" fillId="0" borderId="2" xfId="0" applyBorder="1" applyAlignment="1">
      <alignment/>
    </xf>
    <xf numFmtId="0" fontId="2" fillId="2" borderId="74" xfId="0" applyFont="1" applyFill="1" applyBorder="1" applyAlignment="1">
      <alignment wrapText="1"/>
    </xf>
    <xf numFmtId="0" fontId="0" fillId="0" borderId="75" xfId="0" applyBorder="1" applyAlignment="1">
      <alignment/>
    </xf>
    <xf numFmtId="0" fontId="2" fillId="2" borderId="6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3" xfId="22"/>
    <cellStyle name="Followed Hyperlink" xfId="23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28575</xdr:rowOff>
    </xdr:from>
    <xdr:to>
      <xdr:col>7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0" y="6734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SheetLayoutView="100" workbookViewId="0" topLeftCell="A1">
      <pane xSplit="4" ySplit="6" topLeftCell="M1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" sqref="C4:C6"/>
    </sheetView>
  </sheetViews>
  <sheetFormatPr defaultColWidth="9.00390625" defaultRowHeight="13.5"/>
  <cols>
    <col min="1" max="1" width="3.875" style="2" customWidth="1"/>
    <col min="2" max="2" width="5.375" style="2" customWidth="1"/>
    <col min="3" max="3" width="7.50390625" style="2" customWidth="1"/>
    <col min="4" max="4" width="7.875" style="2" customWidth="1"/>
    <col min="5" max="5" width="17.00390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7.125" style="2" customWidth="1"/>
    <col min="16" max="16" width="14.625" style="2" customWidth="1"/>
    <col min="17" max="17" width="20.375" style="2" customWidth="1"/>
    <col min="18" max="18" width="4.375" style="2" customWidth="1"/>
    <col min="19" max="19" width="17.625" style="2" customWidth="1"/>
    <col min="20" max="20" width="8.25390625" style="2" customWidth="1"/>
    <col min="21" max="21" width="7.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36" t="s">
        <v>60</v>
      </c>
      <c r="U2" s="57"/>
    </row>
    <row r="3" ht="12.75" thickBot="1"/>
    <row r="4" spans="1:24" s="1" customFormat="1" ht="31.5" customHeight="1">
      <c r="A4" s="259" t="s">
        <v>6</v>
      </c>
      <c r="B4" s="245" t="s">
        <v>57</v>
      </c>
      <c r="C4" s="261" t="s">
        <v>0</v>
      </c>
      <c r="D4" s="263" t="s">
        <v>58</v>
      </c>
      <c r="E4" s="270" t="s">
        <v>11</v>
      </c>
      <c r="F4" s="30"/>
      <c r="G4" s="273" t="s">
        <v>39</v>
      </c>
      <c r="H4" s="279" t="s">
        <v>7</v>
      </c>
      <c r="I4" s="265" t="s">
        <v>10</v>
      </c>
      <c r="J4" s="267" t="s">
        <v>82</v>
      </c>
      <c r="K4" s="268"/>
      <c r="L4" s="268"/>
      <c r="M4" s="268"/>
      <c r="N4" s="269"/>
      <c r="O4" s="267" t="s">
        <v>197</v>
      </c>
      <c r="P4" s="268"/>
      <c r="Q4" s="268"/>
      <c r="R4" s="269"/>
      <c r="S4" s="257" t="s">
        <v>196</v>
      </c>
      <c r="T4" s="283" t="s">
        <v>78</v>
      </c>
      <c r="U4" s="267" t="s">
        <v>22</v>
      </c>
      <c r="V4" s="282"/>
      <c r="W4" s="282"/>
      <c r="X4" s="12"/>
    </row>
    <row r="5" spans="1:24" s="1" customFormat="1" ht="15" customHeight="1">
      <c r="A5" s="260"/>
      <c r="B5" s="246"/>
      <c r="C5" s="262"/>
      <c r="D5" s="264"/>
      <c r="E5" s="271"/>
      <c r="F5" s="31"/>
      <c r="G5" s="274"/>
      <c r="H5" s="277"/>
      <c r="I5" s="266"/>
      <c r="J5" s="280" t="s">
        <v>30</v>
      </c>
      <c r="K5" s="281"/>
      <c r="L5" s="281"/>
      <c r="M5" s="262"/>
      <c r="N5" s="16" t="s">
        <v>31</v>
      </c>
      <c r="O5" s="280" t="s">
        <v>32</v>
      </c>
      <c r="P5" s="281"/>
      <c r="Q5" s="262"/>
      <c r="R5" s="16" t="s">
        <v>31</v>
      </c>
      <c r="S5" s="258"/>
      <c r="T5" s="284"/>
      <c r="U5" s="277" t="s">
        <v>26</v>
      </c>
      <c r="V5" s="278" t="s">
        <v>27</v>
      </c>
      <c r="W5" s="278" t="s">
        <v>28</v>
      </c>
      <c r="X5" s="276" t="s">
        <v>29</v>
      </c>
    </row>
    <row r="6" spans="1:24" s="1" customFormat="1" ht="38.25" customHeight="1">
      <c r="A6" s="260"/>
      <c r="B6" s="247"/>
      <c r="C6" s="262"/>
      <c r="D6" s="264"/>
      <c r="E6" s="272"/>
      <c r="F6" s="32" t="s">
        <v>38</v>
      </c>
      <c r="G6" s="275"/>
      <c r="H6" s="277"/>
      <c r="I6" s="266"/>
      <c r="J6" s="13" t="s">
        <v>19</v>
      </c>
      <c r="K6" s="7" t="s">
        <v>16</v>
      </c>
      <c r="L6" s="7" t="s">
        <v>17</v>
      </c>
      <c r="M6" s="7" t="s">
        <v>18</v>
      </c>
      <c r="N6" s="15" t="s">
        <v>40</v>
      </c>
      <c r="O6" s="14" t="s">
        <v>42</v>
      </c>
      <c r="P6" s="7" t="s">
        <v>25</v>
      </c>
      <c r="Q6" s="7" t="s">
        <v>21</v>
      </c>
      <c r="R6" s="15" t="s">
        <v>41</v>
      </c>
      <c r="S6" s="258"/>
      <c r="T6" s="285"/>
      <c r="U6" s="260"/>
      <c r="V6" s="278"/>
      <c r="W6" s="278"/>
      <c r="X6" s="276"/>
    </row>
    <row r="7" spans="1:24" ht="24.75" customHeight="1">
      <c r="A7" s="65">
        <v>41</v>
      </c>
      <c r="B7" s="66">
        <v>201</v>
      </c>
      <c r="C7" s="67" t="s">
        <v>107</v>
      </c>
      <c r="D7" s="68" t="s">
        <v>108</v>
      </c>
      <c r="E7" s="69" t="s">
        <v>109</v>
      </c>
      <c r="F7" s="70">
        <v>1</v>
      </c>
      <c r="G7" s="71">
        <v>1</v>
      </c>
      <c r="H7" s="72">
        <v>1</v>
      </c>
      <c r="I7" s="73">
        <v>1</v>
      </c>
      <c r="J7" s="74"/>
      <c r="K7" s="75"/>
      <c r="L7" s="76"/>
      <c r="M7" s="76"/>
      <c r="N7" s="77">
        <v>5</v>
      </c>
      <c r="O7" s="78"/>
      <c r="P7" s="79"/>
      <c r="Q7" s="80"/>
      <c r="R7" s="81">
        <v>1</v>
      </c>
      <c r="S7" s="82"/>
      <c r="T7" s="83">
        <v>0</v>
      </c>
      <c r="U7" s="84"/>
      <c r="V7" s="85"/>
      <c r="W7" s="86"/>
      <c r="X7" s="87">
        <v>0</v>
      </c>
    </row>
    <row r="8" spans="1:25" ht="24.75" customHeight="1">
      <c r="A8" s="88">
        <v>41</v>
      </c>
      <c r="B8" s="89">
        <v>202</v>
      </c>
      <c r="C8" s="67" t="s">
        <v>107</v>
      </c>
      <c r="D8" s="90" t="s">
        <v>110</v>
      </c>
      <c r="E8" s="91" t="s">
        <v>111</v>
      </c>
      <c r="F8" s="92">
        <v>1</v>
      </c>
      <c r="G8" s="93">
        <v>1</v>
      </c>
      <c r="H8" s="94">
        <v>1</v>
      </c>
      <c r="I8" s="95">
        <v>0</v>
      </c>
      <c r="J8" s="96"/>
      <c r="K8" s="97"/>
      <c r="L8" s="98"/>
      <c r="M8" s="98"/>
      <c r="N8" s="99">
        <v>0</v>
      </c>
      <c r="O8" s="100" t="s">
        <v>112</v>
      </c>
      <c r="P8" s="101" t="s">
        <v>113</v>
      </c>
      <c r="Q8" s="102" t="s">
        <v>114</v>
      </c>
      <c r="R8" s="95"/>
      <c r="S8" s="103"/>
      <c r="T8" s="104">
        <v>0</v>
      </c>
      <c r="U8" s="105"/>
      <c r="V8" s="106"/>
      <c r="W8" s="107"/>
      <c r="X8" s="87">
        <v>0</v>
      </c>
      <c r="Y8" s="2" t="s">
        <v>102</v>
      </c>
    </row>
    <row r="9" spans="1:24" ht="24.75" customHeight="1">
      <c r="A9" s="88">
        <v>41</v>
      </c>
      <c r="B9" s="89">
        <v>203</v>
      </c>
      <c r="C9" s="67" t="s">
        <v>107</v>
      </c>
      <c r="D9" s="90" t="s">
        <v>115</v>
      </c>
      <c r="E9" s="91" t="s">
        <v>116</v>
      </c>
      <c r="F9" s="92">
        <v>1</v>
      </c>
      <c r="G9" s="93">
        <v>2</v>
      </c>
      <c r="H9" s="94">
        <v>1</v>
      </c>
      <c r="I9" s="95">
        <v>0</v>
      </c>
      <c r="J9" s="96"/>
      <c r="K9" s="97"/>
      <c r="L9" s="98"/>
      <c r="M9" s="98"/>
      <c r="N9" s="99">
        <v>5</v>
      </c>
      <c r="O9" s="60" t="s">
        <v>117</v>
      </c>
      <c r="P9" s="108" t="s">
        <v>118</v>
      </c>
      <c r="Q9" s="109" t="s">
        <v>119</v>
      </c>
      <c r="R9" s="95"/>
      <c r="S9" s="103"/>
      <c r="T9" s="104">
        <v>0</v>
      </c>
      <c r="U9" s="105"/>
      <c r="V9" s="106"/>
      <c r="W9" s="107"/>
      <c r="X9" s="87">
        <v>0</v>
      </c>
    </row>
    <row r="10" spans="1:24" ht="24.75" customHeight="1">
      <c r="A10" s="88">
        <v>41</v>
      </c>
      <c r="B10" s="89">
        <v>204</v>
      </c>
      <c r="C10" s="67" t="s">
        <v>107</v>
      </c>
      <c r="D10" s="90" t="s">
        <v>120</v>
      </c>
      <c r="E10" s="91" t="s">
        <v>121</v>
      </c>
      <c r="F10" s="92">
        <v>2</v>
      </c>
      <c r="G10" s="93">
        <v>2</v>
      </c>
      <c r="H10" s="94">
        <v>1</v>
      </c>
      <c r="I10" s="95">
        <v>1</v>
      </c>
      <c r="J10" s="96"/>
      <c r="K10" s="97"/>
      <c r="L10" s="98"/>
      <c r="M10" s="98"/>
      <c r="N10" s="99">
        <v>6</v>
      </c>
      <c r="O10" s="60" t="s">
        <v>122</v>
      </c>
      <c r="P10" s="108" t="s">
        <v>118</v>
      </c>
      <c r="Q10" s="109" t="s">
        <v>119</v>
      </c>
      <c r="R10" s="95"/>
      <c r="S10" s="103"/>
      <c r="T10" s="104">
        <v>0</v>
      </c>
      <c r="U10" s="105"/>
      <c r="V10" s="106"/>
      <c r="W10" s="107"/>
      <c r="X10" s="87">
        <v>0</v>
      </c>
    </row>
    <row r="11" spans="1:24" ht="24.75" customHeight="1">
      <c r="A11" s="88">
        <v>41</v>
      </c>
      <c r="B11" s="89">
        <v>205</v>
      </c>
      <c r="C11" s="67" t="s">
        <v>107</v>
      </c>
      <c r="D11" s="90" t="s">
        <v>123</v>
      </c>
      <c r="E11" s="91" t="s">
        <v>124</v>
      </c>
      <c r="F11" s="92">
        <v>1</v>
      </c>
      <c r="G11" s="93">
        <v>1</v>
      </c>
      <c r="H11" s="94">
        <v>1</v>
      </c>
      <c r="I11" s="95">
        <v>1</v>
      </c>
      <c r="J11" s="96"/>
      <c r="K11" s="97"/>
      <c r="L11" s="98"/>
      <c r="M11" s="98"/>
      <c r="N11" s="99">
        <v>6</v>
      </c>
      <c r="O11" s="110" t="s">
        <v>125</v>
      </c>
      <c r="P11" s="108" t="s">
        <v>126</v>
      </c>
      <c r="Q11" s="109" t="s">
        <v>127</v>
      </c>
      <c r="R11" s="95"/>
      <c r="S11" s="103"/>
      <c r="T11" s="104">
        <v>1</v>
      </c>
      <c r="U11" s="111">
        <v>36904</v>
      </c>
      <c r="V11" s="106" t="s">
        <v>128</v>
      </c>
      <c r="W11" s="107">
        <v>1</v>
      </c>
      <c r="X11" s="112">
        <v>1</v>
      </c>
    </row>
    <row r="12" spans="1:24" ht="24.75" customHeight="1">
      <c r="A12" s="88">
        <v>41</v>
      </c>
      <c r="B12" s="89">
        <v>206</v>
      </c>
      <c r="C12" s="67" t="s">
        <v>107</v>
      </c>
      <c r="D12" s="90" t="s">
        <v>129</v>
      </c>
      <c r="E12" s="91" t="s">
        <v>130</v>
      </c>
      <c r="F12" s="92">
        <v>1</v>
      </c>
      <c r="G12" s="93">
        <v>1</v>
      </c>
      <c r="H12" s="94">
        <v>1</v>
      </c>
      <c r="I12" s="95">
        <v>1</v>
      </c>
      <c r="J12" s="96"/>
      <c r="K12" s="97"/>
      <c r="L12" s="98"/>
      <c r="M12" s="98"/>
      <c r="N12" s="99">
        <v>5</v>
      </c>
      <c r="O12" s="113"/>
      <c r="P12" s="114"/>
      <c r="Q12" s="115"/>
      <c r="R12" s="116">
        <v>1</v>
      </c>
      <c r="S12" s="103"/>
      <c r="T12" s="104">
        <v>1</v>
      </c>
      <c r="U12" s="105"/>
      <c r="V12" s="106"/>
      <c r="W12" s="107"/>
      <c r="X12" s="112">
        <v>0</v>
      </c>
    </row>
    <row r="13" spans="1:24" ht="24.75" customHeight="1">
      <c r="A13" s="88">
        <v>41</v>
      </c>
      <c r="B13" s="89">
        <v>207</v>
      </c>
      <c r="C13" s="67" t="s">
        <v>107</v>
      </c>
      <c r="D13" s="90" t="s">
        <v>131</v>
      </c>
      <c r="E13" s="91" t="s">
        <v>121</v>
      </c>
      <c r="F13" s="92">
        <v>2</v>
      </c>
      <c r="G13" s="93">
        <v>2</v>
      </c>
      <c r="H13" s="94">
        <v>0</v>
      </c>
      <c r="I13" s="95">
        <v>0</v>
      </c>
      <c r="J13" s="96"/>
      <c r="K13" s="97"/>
      <c r="L13" s="98"/>
      <c r="M13" s="98"/>
      <c r="N13" s="99">
        <v>6</v>
      </c>
      <c r="O13" s="60" t="s">
        <v>132</v>
      </c>
      <c r="P13" s="108" t="s">
        <v>133</v>
      </c>
      <c r="Q13" s="109" t="s">
        <v>134</v>
      </c>
      <c r="R13" s="95"/>
      <c r="S13" s="103"/>
      <c r="T13" s="104">
        <v>0</v>
      </c>
      <c r="U13" s="105"/>
      <c r="V13" s="106"/>
      <c r="W13" s="107"/>
      <c r="X13" s="112">
        <v>0</v>
      </c>
    </row>
    <row r="14" spans="1:24" ht="24.75" customHeight="1">
      <c r="A14" s="88">
        <v>41</v>
      </c>
      <c r="B14" s="89">
        <v>208</v>
      </c>
      <c r="C14" s="67" t="s">
        <v>107</v>
      </c>
      <c r="D14" s="90" t="s">
        <v>135</v>
      </c>
      <c r="E14" s="91" t="s">
        <v>136</v>
      </c>
      <c r="F14" s="92">
        <v>1</v>
      </c>
      <c r="G14" s="93">
        <v>2</v>
      </c>
      <c r="H14" s="94">
        <v>1</v>
      </c>
      <c r="I14" s="95">
        <v>1</v>
      </c>
      <c r="J14" s="96"/>
      <c r="K14" s="97"/>
      <c r="L14" s="98"/>
      <c r="M14" s="98"/>
      <c r="N14" s="99">
        <v>5</v>
      </c>
      <c r="O14" s="60"/>
      <c r="P14" s="108"/>
      <c r="Q14" s="109"/>
      <c r="R14" s="95">
        <v>1</v>
      </c>
      <c r="S14" s="103"/>
      <c r="T14" s="104">
        <v>1</v>
      </c>
      <c r="U14" s="105"/>
      <c r="V14" s="106"/>
      <c r="W14" s="107"/>
      <c r="X14" s="112">
        <v>0</v>
      </c>
    </row>
    <row r="15" spans="1:24" ht="24.75" customHeight="1">
      <c r="A15" s="88">
        <v>41</v>
      </c>
      <c r="B15" s="89">
        <v>209</v>
      </c>
      <c r="C15" s="67" t="s">
        <v>107</v>
      </c>
      <c r="D15" s="90" t="s">
        <v>137</v>
      </c>
      <c r="E15" s="117" t="s">
        <v>138</v>
      </c>
      <c r="F15" s="92">
        <v>1</v>
      </c>
      <c r="G15" s="93">
        <v>1</v>
      </c>
      <c r="H15" s="94">
        <v>1</v>
      </c>
      <c r="I15" s="95">
        <v>0</v>
      </c>
      <c r="J15" s="96"/>
      <c r="K15" s="97"/>
      <c r="L15" s="98"/>
      <c r="M15" s="98"/>
      <c r="N15" s="99">
        <v>5</v>
      </c>
      <c r="O15" s="60"/>
      <c r="P15" s="108"/>
      <c r="Q15" s="109"/>
      <c r="R15" s="95">
        <v>1</v>
      </c>
      <c r="S15" s="103"/>
      <c r="T15" s="104">
        <v>0</v>
      </c>
      <c r="U15" s="105"/>
      <c r="V15" s="106"/>
      <c r="W15" s="107"/>
      <c r="X15" s="112">
        <v>0</v>
      </c>
    </row>
    <row r="16" spans="1:24" ht="24.75" customHeight="1">
      <c r="A16" s="88">
        <v>41</v>
      </c>
      <c r="B16" s="89">
        <v>210</v>
      </c>
      <c r="C16" s="67" t="s">
        <v>107</v>
      </c>
      <c r="D16" s="90" t="s">
        <v>139</v>
      </c>
      <c r="E16" s="91" t="s">
        <v>140</v>
      </c>
      <c r="F16" s="92">
        <v>1</v>
      </c>
      <c r="G16" s="93">
        <v>2</v>
      </c>
      <c r="H16" s="94">
        <v>0</v>
      </c>
      <c r="I16" s="95">
        <v>0</v>
      </c>
      <c r="J16" s="96"/>
      <c r="K16" s="97"/>
      <c r="L16" s="98"/>
      <c r="M16" s="98"/>
      <c r="N16" s="99">
        <v>6</v>
      </c>
      <c r="O16" s="60"/>
      <c r="P16" s="108"/>
      <c r="Q16" s="109"/>
      <c r="R16" s="95">
        <v>0</v>
      </c>
      <c r="S16" s="103"/>
      <c r="T16" s="104">
        <v>0</v>
      </c>
      <c r="U16" s="105"/>
      <c r="V16" s="106"/>
      <c r="W16" s="107"/>
      <c r="X16" s="112">
        <v>0</v>
      </c>
    </row>
    <row r="17" spans="1:24" ht="24.75" customHeight="1">
      <c r="A17" s="88">
        <v>41</v>
      </c>
      <c r="B17" s="89">
        <v>302</v>
      </c>
      <c r="C17" s="67" t="s">
        <v>107</v>
      </c>
      <c r="D17" s="90" t="s">
        <v>141</v>
      </c>
      <c r="E17" s="91" t="s">
        <v>142</v>
      </c>
      <c r="F17" s="92">
        <v>1</v>
      </c>
      <c r="G17" s="93">
        <v>2</v>
      </c>
      <c r="H17" s="94">
        <v>1</v>
      </c>
      <c r="I17" s="95">
        <v>1</v>
      </c>
      <c r="J17" s="96"/>
      <c r="K17" s="97"/>
      <c r="L17" s="98"/>
      <c r="M17" s="98"/>
      <c r="N17" s="99">
        <v>5</v>
      </c>
      <c r="O17" s="110" t="s">
        <v>143</v>
      </c>
      <c r="P17" s="101" t="s">
        <v>144</v>
      </c>
      <c r="Q17" s="102" t="s">
        <v>145</v>
      </c>
      <c r="R17" s="95"/>
      <c r="S17" s="103"/>
      <c r="T17" s="104">
        <v>0</v>
      </c>
      <c r="U17" s="105"/>
      <c r="V17" s="106"/>
      <c r="W17" s="107"/>
      <c r="X17" s="112">
        <v>0</v>
      </c>
    </row>
    <row r="18" spans="1:24" ht="24.75" customHeight="1">
      <c r="A18" s="88">
        <v>41</v>
      </c>
      <c r="B18" s="89">
        <v>303</v>
      </c>
      <c r="C18" s="67" t="s">
        <v>107</v>
      </c>
      <c r="D18" s="90" t="s">
        <v>146</v>
      </c>
      <c r="E18" s="91" t="s">
        <v>140</v>
      </c>
      <c r="F18" s="92">
        <v>1</v>
      </c>
      <c r="G18" s="93">
        <v>2</v>
      </c>
      <c r="H18" s="94">
        <v>1</v>
      </c>
      <c r="I18" s="95">
        <v>1</v>
      </c>
      <c r="J18" s="96" t="s">
        <v>147</v>
      </c>
      <c r="K18" s="118">
        <v>38156</v>
      </c>
      <c r="L18" s="118">
        <v>38156</v>
      </c>
      <c r="M18" s="118">
        <v>38156</v>
      </c>
      <c r="N18" s="99"/>
      <c r="O18" s="110" t="s">
        <v>148</v>
      </c>
      <c r="P18" s="101" t="s">
        <v>149</v>
      </c>
      <c r="Q18" s="102" t="s">
        <v>134</v>
      </c>
      <c r="R18" s="95"/>
      <c r="S18" s="103"/>
      <c r="T18" s="104">
        <v>1</v>
      </c>
      <c r="U18" s="105"/>
      <c r="V18" s="106"/>
      <c r="W18" s="107"/>
      <c r="X18" s="112">
        <v>0</v>
      </c>
    </row>
    <row r="19" spans="1:24" ht="24.75" customHeight="1">
      <c r="A19" s="88">
        <v>41</v>
      </c>
      <c r="B19" s="89">
        <v>304</v>
      </c>
      <c r="C19" s="67" t="s">
        <v>107</v>
      </c>
      <c r="D19" s="90" t="s">
        <v>150</v>
      </c>
      <c r="E19" s="91" t="s">
        <v>140</v>
      </c>
      <c r="F19" s="92">
        <v>1</v>
      </c>
      <c r="G19" s="93">
        <v>2</v>
      </c>
      <c r="H19" s="94">
        <v>0</v>
      </c>
      <c r="I19" s="95">
        <v>0</v>
      </c>
      <c r="J19" s="96"/>
      <c r="K19" s="97"/>
      <c r="L19" s="98"/>
      <c r="M19" s="98"/>
      <c r="N19" s="99">
        <v>0</v>
      </c>
      <c r="O19" s="60"/>
      <c r="P19" s="108"/>
      <c r="Q19" s="109"/>
      <c r="R19" s="95">
        <v>0</v>
      </c>
      <c r="S19" s="103"/>
      <c r="T19" s="104">
        <v>0</v>
      </c>
      <c r="U19" s="105"/>
      <c r="V19" s="106"/>
      <c r="W19" s="107"/>
      <c r="X19" s="112">
        <v>0</v>
      </c>
    </row>
    <row r="20" spans="1:24" ht="24.75" customHeight="1">
      <c r="A20" s="88">
        <v>41</v>
      </c>
      <c r="B20" s="89">
        <v>327</v>
      </c>
      <c r="C20" s="67" t="s">
        <v>107</v>
      </c>
      <c r="D20" s="90" t="s">
        <v>151</v>
      </c>
      <c r="E20" s="91" t="s">
        <v>140</v>
      </c>
      <c r="F20" s="92">
        <v>1</v>
      </c>
      <c r="G20" s="93">
        <v>2</v>
      </c>
      <c r="H20" s="94">
        <v>0</v>
      </c>
      <c r="I20" s="95">
        <v>0</v>
      </c>
      <c r="J20" s="96"/>
      <c r="K20" s="97"/>
      <c r="L20" s="98"/>
      <c r="M20" s="98"/>
      <c r="N20" s="99">
        <v>5</v>
      </c>
      <c r="O20" s="60"/>
      <c r="P20" s="108"/>
      <c r="Q20" s="109"/>
      <c r="R20" s="95">
        <v>1</v>
      </c>
      <c r="S20" s="103"/>
      <c r="T20" s="104">
        <v>0</v>
      </c>
      <c r="U20" s="105"/>
      <c r="V20" s="106"/>
      <c r="W20" s="107"/>
      <c r="X20" s="112">
        <v>0</v>
      </c>
    </row>
    <row r="21" spans="1:24" ht="24.75" customHeight="1">
      <c r="A21" s="88">
        <v>41</v>
      </c>
      <c r="B21" s="89">
        <v>341</v>
      </c>
      <c r="C21" s="67" t="s">
        <v>107</v>
      </c>
      <c r="D21" s="90" t="s">
        <v>152</v>
      </c>
      <c r="E21" s="91" t="s">
        <v>153</v>
      </c>
      <c r="F21" s="92">
        <v>1</v>
      </c>
      <c r="G21" s="93">
        <v>2</v>
      </c>
      <c r="H21" s="94">
        <v>0</v>
      </c>
      <c r="I21" s="95">
        <v>0</v>
      </c>
      <c r="J21" s="96"/>
      <c r="K21" s="97"/>
      <c r="L21" s="98"/>
      <c r="M21" s="98"/>
      <c r="N21" s="99">
        <v>6</v>
      </c>
      <c r="O21" s="60"/>
      <c r="P21" s="108"/>
      <c r="Q21" s="109"/>
      <c r="R21" s="95">
        <v>0</v>
      </c>
      <c r="S21" s="103"/>
      <c r="T21" s="104">
        <v>0</v>
      </c>
      <c r="U21" s="105"/>
      <c r="V21" s="106"/>
      <c r="W21" s="107"/>
      <c r="X21" s="112">
        <v>0</v>
      </c>
    </row>
    <row r="22" spans="1:24" ht="24.75" customHeight="1">
      <c r="A22" s="88">
        <v>41</v>
      </c>
      <c r="B22" s="89">
        <v>345</v>
      </c>
      <c r="C22" s="67" t="s">
        <v>107</v>
      </c>
      <c r="D22" s="90" t="s">
        <v>154</v>
      </c>
      <c r="E22" s="91" t="s">
        <v>153</v>
      </c>
      <c r="F22" s="92">
        <v>1</v>
      </c>
      <c r="G22" s="93">
        <v>2</v>
      </c>
      <c r="H22" s="94">
        <v>0</v>
      </c>
      <c r="I22" s="95">
        <v>0</v>
      </c>
      <c r="J22" s="96"/>
      <c r="K22" s="97"/>
      <c r="L22" s="98"/>
      <c r="M22" s="98"/>
      <c r="N22" s="99">
        <v>0</v>
      </c>
      <c r="O22" s="60"/>
      <c r="P22" s="108"/>
      <c r="Q22" s="109"/>
      <c r="R22" s="95">
        <v>0</v>
      </c>
      <c r="S22" s="103"/>
      <c r="T22" s="104">
        <v>0</v>
      </c>
      <c r="U22" s="105"/>
      <c r="V22" s="106"/>
      <c r="W22" s="107"/>
      <c r="X22" s="112">
        <v>0</v>
      </c>
    </row>
    <row r="23" spans="1:24" ht="24.75" customHeight="1">
      <c r="A23" s="88">
        <v>41</v>
      </c>
      <c r="B23" s="89">
        <v>346</v>
      </c>
      <c r="C23" s="67" t="s">
        <v>107</v>
      </c>
      <c r="D23" s="90" t="s">
        <v>155</v>
      </c>
      <c r="E23" s="91" t="s">
        <v>156</v>
      </c>
      <c r="F23" s="92">
        <v>1</v>
      </c>
      <c r="G23" s="93">
        <v>2</v>
      </c>
      <c r="H23" s="94">
        <v>0</v>
      </c>
      <c r="I23" s="95">
        <v>0</v>
      </c>
      <c r="J23" s="96"/>
      <c r="K23" s="97"/>
      <c r="L23" s="98"/>
      <c r="M23" s="98"/>
      <c r="N23" s="99">
        <v>5</v>
      </c>
      <c r="O23" s="60"/>
      <c r="P23" s="108"/>
      <c r="Q23" s="109"/>
      <c r="R23" s="95">
        <v>1</v>
      </c>
      <c r="S23" s="103"/>
      <c r="T23" s="104">
        <v>0</v>
      </c>
      <c r="U23" s="105"/>
      <c r="V23" s="106"/>
      <c r="W23" s="107"/>
      <c r="X23" s="112">
        <v>0</v>
      </c>
    </row>
    <row r="24" spans="1:24" ht="24.75" customHeight="1">
      <c r="A24" s="88">
        <v>41</v>
      </c>
      <c r="B24" s="89">
        <v>387</v>
      </c>
      <c r="C24" s="67" t="s">
        <v>107</v>
      </c>
      <c r="D24" s="90" t="s">
        <v>157</v>
      </c>
      <c r="E24" s="91" t="s">
        <v>158</v>
      </c>
      <c r="F24" s="92">
        <v>1</v>
      </c>
      <c r="G24" s="93">
        <v>2</v>
      </c>
      <c r="H24" s="94">
        <v>0</v>
      </c>
      <c r="I24" s="95">
        <v>0</v>
      </c>
      <c r="J24" s="96"/>
      <c r="K24" s="97"/>
      <c r="L24" s="98"/>
      <c r="M24" s="98"/>
      <c r="N24" s="99">
        <v>5</v>
      </c>
      <c r="O24" s="60"/>
      <c r="P24" s="108"/>
      <c r="Q24" s="109"/>
      <c r="R24" s="95">
        <v>1</v>
      </c>
      <c r="S24" s="103"/>
      <c r="T24" s="104">
        <v>1</v>
      </c>
      <c r="U24" s="105"/>
      <c r="V24" s="106"/>
      <c r="W24" s="107"/>
      <c r="X24" s="112">
        <v>0</v>
      </c>
    </row>
    <row r="25" spans="1:24" ht="24.75" customHeight="1">
      <c r="A25" s="88">
        <v>41</v>
      </c>
      <c r="B25" s="89">
        <v>401</v>
      </c>
      <c r="C25" s="67" t="s">
        <v>107</v>
      </c>
      <c r="D25" s="90" t="s">
        <v>159</v>
      </c>
      <c r="E25" s="91" t="s">
        <v>153</v>
      </c>
      <c r="F25" s="92">
        <v>1</v>
      </c>
      <c r="G25" s="93">
        <v>2</v>
      </c>
      <c r="H25" s="94">
        <v>0</v>
      </c>
      <c r="I25" s="95">
        <v>0</v>
      </c>
      <c r="J25" s="96"/>
      <c r="K25" s="97"/>
      <c r="L25" s="98"/>
      <c r="M25" s="98"/>
      <c r="N25" s="99">
        <v>6</v>
      </c>
      <c r="O25" s="60"/>
      <c r="P25" s="108"/>
      <c r="Q25" s="109"/>
      <c r="R25" s="95">
        <v>0</v>
      </c>
      <c r="S25" s="103"/>
      <c r="T25" s="104">
        <v>0</v>
      </c>
      <c r="U25" s="105"/>
      <c r="V25" s="106"/>
      <c r="W25" s="107"/>
      <c r="X25" s="112">
        <v>0</v>
      </c>
    </row>
    <row r="26" spans="1:24" ht="24.75" customHeight="1">
      <c r="A26" s="88">
        <v>41</v>
      </c>
      <c r="B26" s="89">
        <v>423</v>
      </c>
      <c r="C26" s="67" t="s">
        <v>107</v>
      </c>
      <c r="D26" s="90" t="s">
        <v>160</v>
      </c>
      <c r="E26" s="91" t="s">
        <v>161</v>
      </c>
      <c r="F26" s="92">
        <v>1</v>
      </c>
      <c r="G26" s="93">
        <v>2</v>
      </c>
      <c r="H26" s="94">
        <v>0</v>
      </c>
      <c r="I26" s="95">
        <v>0</v>
      </c>
      <c r="J26" s="96"/>
      <c r="K26" s="97"/>
      <c r="L26" s="98"/>
      <c r="M26" s="98"/>
      <c r="N26" s="99">
        <v>5</v>
      </c>
      <c r="O26" s="60"/>
      <c r="P26" s="108"/>
      <c r="Q26" s="109"/>
      <c r="R26" s="95">
        <v>1</v>
      </c>
      <c r="S26" s="103"/>
      <c r="T26" s="104">
        <v>0</v>
      </c>
      <c r="U26" s="105"/>
      <c r="V26" s="106"/>
      <c r="W26" s="107"/>
      <c r="X26" s="112">
        <v>0</v>
      </c>
    </row>
    <row r="27" spans="1:24" ht="24.75" customHeight="1">
      <c r="A27" s="88">
        <v>41</v>
      </c>
      <c r="B27" s="89">
        <v>424</v>
      </c>
      <c r="C27" s="67" t="s">
        <v>107</v>
      </c>
      <c r="D27" s="90" t="s">
        <v>162</v>
      </c>
      <c r="E27" s="91" t="s">
        <v>163</v>
      </c>
      <c r="F27" s="92">
        <v>1</v>
      </c>
      <c r="G27" s="93">
        <v>2</v>
      </c>
      <c r="H27" s="94">
        <v>0</v>
      </c>
      <c r="I27" s="95">
        <v>0</v>
      </c>
      <c r="J27" s="96"/>
      <c r="K27" s="97"/>
      <c r="L27" s="98"/>
      <c r="M27" s="98"/>
      <c r="N27" s="99">
        <v>0</v>
      </c>
      <c r="O27" s="60"/>
      <c r="P27" s="108"/>
      <c r="Q27" s="109"/>
      <c r="R27" s="95">
        <v>0</v>
      </c>
      <c r="S27" s="103"/>
      <c r="T27" s="104">
        <v>0</v>
      </c>
      <c r="U27" s="105"/>
      <c r="V27" s="106"/>
      <c r="W27" s="107"/>
      <c r="X27" s="112">
        <v>0</v>
      </c>
    </row>
    <row r="28" spans="1:24" ht="24.75" customHeight="1">
      <c r="A28" s="88">
        <v>41</v>
      </c>
      <c r="B28" s="89">
        <v>425</v>
      </c>
      <c r="C28" s="67" t="s">
        <v>107</v>
      </c>
      <c r="D28" s="90" t="s">
        <v>164</v>
      </c>
      <c r="E28" s="91" t="s">
        <v>136</v>
      </c>
      <c r="F28" s="92">
        <v>1</v>
      </c>
      <c r="G28" s="93">
        <v>2</v>
      </c>
      <c r="H28" s="94">
        <v>0</v>
      </c>
      <c r="I28" s="95">
        <v>0</v>
      </c>
      <c r="J28" s="96"/>
      <c r="K28" s="97"/>
      <c r="L28" s="98"/>
      <c r="M28" s="98"/>
      <c r="N28" s="99">
        <v>5</v>
      </c>
      <c r="O28" s="60"/>
      <c r="P28" s="108"/>
      <c r="Q28" s="109"/>
      <c r="R28" s="95">
        <v>1</v>
      </c>
      <c r="S28" s="103"/>
      <c r="T28" s="104">
        <v>0</v>
      </c>
      <c r="U28" s="105"/>
      <c r="V28" s="106"/>
      <c r="W28" s="107"/>
      <c r="X28" s="112">
        <v>0</v>
      </c>
    </row>
    <row r="29" spans="1:24" ht="24.75" customHeight="1" thickBot="1">
      <c r="A29" s="119">
        <v>41</v>
      </c>
      <c r="B29" s="120">
        <v>441</v>
      </c>
      <c r="C29" s="67" t="s">
        <v>107</v>
      </c>
      <c r="D29" s="121" t="s">
        <v>165</v>
      </c>
      <c r="E29" s="122" t="s">
        <v>153</v>
      </c>
      <c r="F29" s="123">
        <v>1</v>
      </c>
      <c r="G29" s="124">
        <v>2</v>
      </c>
      <c r="H29" s="125">
        <v>0</v>
      </c>
      <c r="I29" s="126">
        <v>0</v>
      </c>
      <c r="J29" s="127"/>
      <c r="K29" s="128"/>
      <c r="L29" s="129"/>
      <c r="M29" s="129"/>
      <c r="N29" s="130">
        <v>0</v>
      </c>
      <c r="O29" s="131"/>
      <c r="P29" s="132"/>
      <c r="Q29" s="133"/>
      <c r="R29" s="126">
        <v>0</v>
      </c>
      <c r="S29" s="134"/>
      <c r="T29" s="135">
        <v>0</v>
      </c>
      <c r="U29" s="136"/>
      <c r="V29" s="137"/>
      <c r="W29" s="138"/>
      <c r="X29" s="112">
        <v>0</v>
      </c>
    </row>
    <row r="30" spans="1:24" ht="24.75" customHeight="1" thickBot="1">
      <c r="A30" s="139"/>
      <c r="B30" s="140">
        <v>1000</v>
      </c>
      <c r="C30" s="255" t="s">
        <v>24</v>
      </c>
      <c r="D30" s="256"/>
      <c r="E30" s="141"/>
      <c r="F30" s="142"/>
      <c r="G30" s="143"/>
      <c r="H30" s="144">
        <f>SUM(H7:H29)</f>
        <v>10</v>
      </c>
      <c r="I30" s="145">
        <f>SUM(I7:I29)</f>
        <v>7</v>
      </c>
      <c r="J30" s="146">
        <f>COUNTA(J7:J29)</f>
        <v>1</v>
      </c>
      <c r="K30" s="147"/>
      <c r="L30" s="147"/>
      <c r="M30" s="147"/>
      <c r="N30" s="148"/>
      <c r="O30" s="146">
        <f>COUNTA(O7:O29)</f>
        <v>7</v>
      </c>
      <c r="P30" s="147"/>
      <c r="Q30" s="147"/>
      <c r="R30" s="148"/>
      <c r="S30" s="146">
        <f>COUNTA(S7:S29)</f>
        <v>0</v>
      </c>
      <c r="T30" s="149">
        <f>SUM(T7:T29)</f>
        <v>5</v>
      </c>
      <c r="U30" s="150"/>
      <c r="V30" s="146">
        <f>COUNTA(V7:V29)</f>
        <v>1</v>
      </c>
      <c r="W30" s="151"/>
      <c r="X30" s="152">
        <f>SUM(X7:X29)</f>
        <v>1</v>
      </c>
    </row>
    <row r="32" spans="1:10" ht="13.5">
      <c r="A32" s="37" t="s">
        <v>77</v>
      </c>
      <c r="B32" s="38"/>
      <c r="C32" s="39"/>
      <c r="D32" s="40"/>
      <c r="E32" s="41"/>
      <c r="F32" s="41"/>
      <c r="G32" s="41"/>
      <c r="H32" s="41"/>
      <c r="I32" s="41"/>
      <c r="J32" s="41"/>
    </row>
    <row r="33" spans="1:8" ht="13.5">
      <c r="A33" s="35" t="s">
        <v>86</v>
      </c>
      <c r="E33" s="43"/>
      <c r="F33" s="43" t="s">
        <v>85</v>
      </c>
      <c r="H33" s="43"/>
    </row>
    <row r="35" spans="1:3" ht="12">
      <c r="A35" s="42" t="s">
        <v>46</v>
      </c>
      <c r="C35" s="6"/>
    </row>
    <row r="36" spans="1:22" ht="12">
      <c r="A36" s="42" t="s">
        <v>47</v>
      </c>
      <c r="D36" s="42" t="s">
        <v>39</v>
      </c>
      <c r="J36" s="42" t="s">
        <v>48</v>
      </c>
      <c r="K36" s="42" t="s">
        <v>49</v>
      </c>
      <c r="L36" s="42" t="s">
        <v>62</v>
      </c>
      <c r="P36" s="42" t="s">
        <v>20</v>
      </c>
      <c r="S36" s="48" t="s">
        <v>79</v>
      </c>
      <c r="V36" s="42" t="s">
        <v>66</v>
      </c>
    </row>
    <row r="37" spans="1:22" ht="12">
      <c r="A37" s="2" t="s">
        <v>50</v>
      </c>
      <c r="D37" s="35" t="s">
        <v>51</v>
      </c>
      <c r="J37" s="2" t="s">
        <v>52</v>
      </c>
      <c r="K37" s="2" t="s">
        <v>52</v>
      </c>
      <c r="L37" s="42" t="s">
        <v>63</v>
      </c>
      <c r="P37" s="42" t="s">
        <v>41</v>
      </c>
      <c r="S37" s="48" t="s">
        <v>80</v>
      </c>
      <c r="V37" s="42" t="s">
        <v>67</v>
      </c>
    </row>
    <row r="38" spans="1:22" ht="12">
      <c r="A38" s="2" t="s">
        <v>53</v>
      </c>
      <c r="D38" s="35" t="s">
        <v>84</v>
      </c>
      <c r="J38" s="2" t="s">
        <v>54</v>
      </c>
      <c r="K38" s="2" t="s">
        <v>54</v>
      </c>
      <c r="L38" s="2" t="s">
        <v>89</v>
      </c>
      <c r="P38" s="2" t="s">
        <v>55</v>
      </c>
      <c r="T38" s="2" t="s">
        <v>75</v>
      </c>
      <c r="V38" s="2" t="s">
        <v>68</v>
      </c>
    </row>
    <row r="39" spans="12:22" ht="12">
      <c r="L39" s="2" t="s">
        <v>90</v>
      </c>
      <c r="P39" s="2" t="s">
        <v>61</v>
      </c>
      <c r="T39" s="2" t="s">
        <v>76</v>
      </c>
      <c r="V39" s="2" t="s">
        <v>69</v>
      </c>
    </row>
    <row r="40" spans="12:22" ht="12">
      <c r="L40" s="2" t="s">
        <v>91</v>
      </c>
      <c r="V40" s="2" t="s">
        <v>70</v>
      </c>
    </row>
    <row r="41" spans="12:22" ht="12">
      <c r="L41" s="2" t="s">
        <v>87</v>
      </c>
      <c r="V41" s="2" t="s">
        <v>71</v>
      </c>
    </row>
    <row r="42" ht="12">
      <c r="L42" s="2" t="s">
        <v>88</v>
      </c>
    </row>
    <row r="43" spans="12:22" ht="12">
      <c r="L43" s="2" t="s">
        <v>64</v>
      </c>
      <c r="V43" s="42" t="s">
        <v>72</v>
      </c>
    </row>
    <row r="44" spans="12:22" ht="12">
      <c r="L44" s="2" t="s">
        <v>65</v>
      </c>
      <c r="V44" s="2" t="s">
        <v>73</v>
      </c>
    </row>
    <row r="45" ht="12">
      <c r="V45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0:D30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3" r:id="rId1" display="http://www.stat.go.jp/index/seido/9-5.htm"/>
  </hyperlinks>
  <printOptions/>
  <pageMargins left="0.42" right="0.15748031496062992" top="0.5905511811023623" bottom="0.5905511811023623" header="0.5118110236220472" footer="0.5118110236220472"/>
  <pageSetup horizontalDpi="600" verticalDpi="600" orientation="landscape" paperSize="9" scale="5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workbookViewId="0" topLeftCell="A12">
      <selection activeCell="L39" sqref="L39"/>
    </sheetView>
  </sheetViews>
  <sheetFormatPr defaultColWidth="9.00390625" defaultRowHeight="13.5"/>
  <cols>
    <col min="1" max="2" width="5.00390625" style="2" customWidth="1"/>
    <col min="3" max="3" width="6.875" style="2" customWidth="1"/>
    <col min="4" max="4" width="10.125" style="2" customWidth="1"/>
    <col min="5" max="5" width="4.75390625" style="2" customWidth="1"/>
    <col min="6" max="6" width="10.75390625" style="2" customWidth="1"/>
    <col min="7" max="7" width="4.75390625" style="2" customWidth="1"/>
    <col min="8" max="9" width="6.1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spans="1:27" ht="12">
      <c r="A1" s="2" t="s">
        <v>45</v>
      </c>
      <c r="F1" s="153"/>
      <c r="K1" s="154"/>
      <c r="P1" s="154"/>
      <c r="U1" s="154"/>
      <c r="X1" s="154"/>
      <c r="AA1" s="154"/>
    </row>
    <row r="2" spans="1:27" ht="22.5" customHeight="1" thickBot="1">
      <c r="A2" s="36" t="s">
        <v>56</v>
      </c>
      <c r="B2" s="3"/>
      <c r="F2" s="153"/>
      <c r="K2" s="154"/>
      <c r="P2" s="154"/>
      <c r="U2" s="154"/>
      <c r="X2" s="154"/>
      <c r="AA2" s="154"/>
    </row>
    <row r="3" spans="1:27" ht="25.5" customHeight="1" thickBot="1">
      <c r="A3" s="36"/>
      <c r="B3" s="297" t="s">
        <v>83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9"/>
      <c r="P3" s="155"/>
      <c r="U3" s="155"/>
      <c r="X3" s="155"/>
      <c r="AA3" s="154"/>
    </row>
    <row r="4" spans="1:27" s="61" customFormat="1" ht="19.5" customHeight="1" thickBot="1">
      <c r="A4" s="36"/>
      <c r="B4" s="62">
        <v>1</v>
      </c>
      <c r="C4" s="295">
        <v>38808</v>
      </c>
      <c r="D4" s="296"/>
      <c r="E4" s="296"/>
      <c r="F4" s="156">
        <v>2</v>
      </c>
      <c r="G4" s="295">
        <v>38838</v>
      </c>
      <c r="H4" s="296"/>
      <c r="I4" s="296"/>
      <c r="J4" s="62">
        <v>3</v>
      </c>
      <c r="K4" s="295" t="s">
        <v>166</v>
      </c>
      <c r="L4" s="296"/>
      <c r="M4" s="296"/>
      <c r="N4" s="305"/>
      <c r="O4"/>
      <c r="P4" s="155"/>
      <c r="Q4"/>
      <c r="R4"/>
      <c r="S4"/>
      <c r="T4"/>
      <c r="U4" s="155"/>
      <c r="V4"/>
      <c r="W4"/>
      <c r="X4" s="155"/>
      <c r="Y4"/>
      <c r="Z4"/>
      <c r="AA4" s="154"/>
    </row>
    <row r="5" spans="1:27" ht="21" customHeight="1" thickBot="1">
      <c r="A5"/>
      <c r="B5" s="49"/>
      <c r="C5" s="49"/>
      <c r="D5" s="49"/>
      <c r="E5" s="49"/>
      <c r="F5" s="157"/>
      <c r="G5" s="49"/>
      <c r="H5" s="49"/>
      <c r="I5" s="50"/>
      <c r="J5" s="51"/>
      <c r="K5" s="50"/>
      <c r="L5" s="49"/>
      <c r="M5" s="49"/>
      <c r="N5" s="49"/>
      <c r="O5" s="49"/>
      <c r="P5" s="158"/>
      <c r="Q5" s="49"/>
      <c r="R5" s="49"/>
      <c r="S5" s="50"/>
      <c r="T5" s="51"/>
      <c r="U5" s="50"/>
      <c r="V5" s="49"/>
      <c r="W5" s="49"/>
      <c r="X5" s="50"/>
      <c r="Y5" s="51"/>
      <c r="Z5" s="51"/>
      <c r="AA5" s="155"/>
    </row>
    <row r="6" spans="1:27" ht="13.5" customHeight="1" thickBot="1">
      <c r="A6"/>
      <c r="B6" s="49"/>
      <c r="C6" s="49"/>
      <c r="D6" s="49"/>
      <c r="E6" s="53" t="s">
        <v>81</v>
      </c>
      <c r="F6" s="159"/>
      <c r="G6" s="55">
        <v>3</v>
      </c>
      <c r="H6" s="52"/>
      <c r="I6" s="52"/>
      <c r="J6" s="52"/>
      <c r="K6" s="160"/>
      <c r="L6" s="53" t="s">
        <v>81</v>
      </c>
      <c r="M6" s="54"/>
      <c r="N6" s="55">
        <v>3</v>
      </c>
      <c r="O6" s="49"/>
      <c r="P6" s="158"/>
      <c r="Q6" s="53" t="s">
        <v>81</v>
      </c>
      <c r="R6" s="54"/>
      <c r="S6" s="55">
        <v>3</v>
      </c>
      <c r="T6" s="56"/>
      <c r="U6" s="50"/>
      <c r="V6" s="53" t="s">
        <v>81</v>
      </c>
      <c r="W6" s="54"/>
      <c r="X6" s="161"/>
      <c r="Y6" s="55">
        <v>1</v>
      </c>
      <c r="Z6" s="51"/>
      <c r="AA6" s="155"/>
    </row>
    <row r="7" spans="1:27" ht="26.25" customHeight="1">
      <c r="A7" s="259" t="s">
        <v>6</v>
      </c>
      <c r="B7" s="245" t="s">
        <v>57</v>
      </c>
      <c r="C7" s="261" t="s">
        <v>0</v>
      </c>
      <c r="D7" s="263" t="s">
        <v>58</v>
      </c>
      <c r="E7" s="300" t="s">
        <v>59</v>
      </c>
      <c r="F7" s="301"/>
      <c r="G7" s="301"/>
      <c r="H7" s="301"/>
      <c r="I7" s="301"/>
      <c r="J7" s="301"/>
      <c r="K7" s="302"/>
      <c r="L7" s="303" t="s">
        <v>14</v>
      </c>
      <c r="M7" s="301"/>
      <c r="N7" s="301"/>
      <c r="O7" s="301"/>
      <c r="P7" s="304"/>
      <c r="Q7" s="300" t="s">
        <v>4</v>
      </c>
      <c r="R7" s="301"/>
      <c r="S7" s="301"/>
      <c r="T7" s="301"/>
      <c r="U7" s="302"/>
      <c r="V7" s="308" t="s">
        <v>12</v>
      </c>
      <c r="W7" s="308"/>
      <c r="X7" s="308"/>
      <c r="Y7" s="309"/>
      <c r="Z7" s="309"/>
      <c r="AA7" s="310"/>
    </row>
    <row r="8" spans="1:27" ht="12" customHeight="1">
      <c r="A8" s="260"/>
      <c r="B8" s="246"/>
      <c r="C8" s="262"/>
      <c r="D8" s="264"/>
      <c r="E8" s="290" t="s">
        <v>8</v>
      </c>
      <c r="F8" s="292" t="s">
        <v>13</v>
      </c>
      <c r="G8" s="291" t="s">
        <v>3</v>
      </c>
      <c r="H8" s="18"/>
      <c r="I8" s="291" t="s">
        <v>2</v>
      </c>
      <c r="J8" s="18"/>
      <c r="K8" s="288" t="s">
        <v>9</v>
      </c>
      <c r="L8" s="294" t="s">
        <v>1</v>
      </c>
      <c r="M8" s="18"/>
      <c r="N8" s="291" t="s">
        <v>2</v>
      </c>
      <c r="O8" s="18"/>
      <c r="P8" s="288" t="s">
        <v>9</v>
      </c>
      <c r="Q8" s="318" t="s">
        <v>5</v>
      </c>
      <c r="R8" s="18"/>
      <c r="S8" s="291" t="s">
        <v>2</v>
      </c>
      <c r="T8" s="18"/>
      <c r="U8" s="288" t="s">
        <v>9</v>
      </c>
      <c r="V8" s="316" t="s">
        <v>33</v>
      </c>
      <c r="W8" s="18"/>
      <c r="X8" s="314" t="s">
        <v>9</v>
      </c>
      <c r="Y8" s="311" t="s">
        <v>35</v>
      </c>
      <c r="Z8" s="312"/>
      <c r="AA8" s="313"/>
    </row>
    <row r="9" spans="1:27" ht="51.75" customHeight="1">
      <c r="A9" s="260"/>
      <c r="B9" s="247"/>
      <c r="C9" s="262"/>
      <c r="D9" s="264"/>
      <c r="E9" s="290"/>
      <c r="F9" s="293"/>
      <c r="G9" s="291"/>
      <c r="H9" s="33" t="s">
        <v>43</v>
      </c>
      <c r="I9" s="291"/>
      <c r="J9" s="34" t="s">
        <v>15</v>
      </c>
      <c r="K9" s="289"/>
      <c r="L9" s="294"/>
      <c r="M9" s="33" t="s">
        <v>43</v>
      </c>
      <c r="N9" s="291"/>
      <c r="O9" s="34" t="s">
        <v>15</v>
      </c>
      <c r="P9" s="289"/>
      <c r="Q9" s="290"/>
      <c r="R9" s="33" t="s">
        <v>43</v>
      </c>
      <c r="S9" s="319"/>
      <c r="T9" s="34" t="s">
        <v>15</v>
      </c>
      <c r="U9" s="289"/>
      <c r="V9" s="317"/>
      <c r="W9" s="17" t="s">
        <v>34</v>
      </c>
      <c r="X9" s="315"/>
      <c r="Y9" s="4" t="s">
        <v>33</v>
      </c>
      <c r="Z9" s="4" t="s">
        <v>34</v>
      </c>
      <c r="AA9" s="47" t="s">
        <v>9</v>
      </c>
    </row>
    <row r="10" spans="1:27" ht="13.5" customHeight="1">
      <c r="A10" s="65">
        <v>41</v>
      </c>
      <c r="B10" s="162">
        <v>201</v>
      </c>
      <c r="C10" s="234" t="s">
        <v>92</v>
      </c>
      <c r="D10" s="235" t="s">
        <v>93</v>
      </c>
      <c r="E10" s="163">
        <v>35</v>
      </c>
      <c r="F10" s="164" t="s">
        <v>167</v>
      </c>
      <c r="G10" s="165">
        <v>44</v>
      </c>
      <c r="H10" s="166">
        <v>39</v>
      </c>
      <c r="I10" s="166">
        <v>1137</v>
      </c>
      <c r="J10" s="166">
        <v>372</v>
      </c>
      <c r="K10" s="167">
        <f aca="true" t="shared" si="0" ref="K10:K16">J10/I10*100</f>
        <v>32.71767810026385</v>
      </c>
      <c r="L10" s="168">
        <v>33</v>
      </c>
      <c r="M10" s="169">
        <v>30</v>
      </c>
      <c r="N10" s="169">
        <v>639</v>
      </c>
      <c r="O10" s="170">
        <v>152</v>
      </c>
      <c r="P10" s="171">
        <f>O10/N10*100</f>
        <v>23.78716744913928</v>
      </c>
      <c r="Q10" s="172">
        <v>5</v>
      </c>
      <c r="R10" s="169">
        <v>3</v>
      </c>
      <c r="S10" s="169">
        <v>55</v>
      </c>
      <c r="T10" s="169">
        <v>5</v>
      </c>
      <c r="U10" s="167">
        <f>T10/S10*100</f>
        <v>9.090909090909092</v>
      </c>
      <c r="V10" s="168">
        <v>140</v>
      </c>
      <c r="W10" s="169">
        <v>6</v>
      </c>
      <c r="X10" s="173">
        <f>W10/V10*100</f>
        <v>4.285714285714286</v>
      </c>
      <c r="Y10" s="169">
        <v>102</v>
      </c>
      <c r="Z10" s="169">
        <v>4</v>
      </c>
      <c r="AA10" s="167">
        <f>Z10/Y10*100</f>
        <v>3.9215686274509802</v>
      </c>
    </row>
    <row r="11" spans="1:27" ht="13.5" customHeight="1">
      <c r="A11" s="88">
        <v>41</v>
      </c>
      <c r="B11" s="174">
        <v>202</v>
      </c>
      <c r="C11" s="236" t="s">
        <v>92</v>
      </c>
      <c r="D11" s="237" t="s">
        <v>94</v>
      </c>
      <c r="E11" s="175">
        <v>35</v>
      </c>
      <c r="F11" s="176" t="s">
        <v>168</v>
      </c>
      <c r="G11" s="177">
        <v>45</v>
      </c>
      <c r="H11" s="178">
        <v>37</v>
      </c>
      <c r="I11" s="178">
        <v>1382</v>
      </c>
      <c r="J11" s="178">
        <v>476</v>
      </c>
      <c r="K11" s="167">
        <f t="shared" si="0"/>
        <v>34.44283646888567</v>
      </c>
      <c r="L11" s="179">
        <v>27</v>
      </c>
      <c r="M11" s="180">
        <v>21</v>
      </c>
      <c r="N11" s="180">
        <v>807</v>
      </c>
      <c r="O11" s="180">
        <v>219</v>
      </c>
      <c r="P11" s="171">
        <f aca="true" t="shared" si="1" ref="P11:P32">O11/N11*100</f>
        <v>27.137546468401485</v>
      </c>
      <c r="Q11" s="181">
        <v>6</v>
      </c>
      <c r="R11" s="180">
        <v>4</v>
      </c>
      <c r="S11" s="180">
        <v>56</v>
      </c>
      <c r="T11" s="180">
        <v>4</v>
      </c>
      <c r="U11" s="167">
        <f aca="true" t="shared" si="2" ref="U11:U32">T11/S11*100</f>
        <v>7.142857142857142</v>
      </c>
      <c r="V11" s="179">
        <v>170</v>
      </c>
      <c r="W11" s="180">
        <v>3</v>
      </c>
      <c r="X11" s="173">
        <f aca="true" t="shared" si="3" ref="X11:X32">W11/V11*100</f>
        <v>1.7647058823529411</v>
      </c>
      <c r="Y11" s="180">
        <v>165</v>
      </c>
      <c r="Z11" s="180">
        <v>1</v>
      </c>
      <c r="AA11" s="167">
        <f aca="true" t="shared" si="4" ref="AA11:AA32">Z11/Y11*100</f>
        <v>0.6060606060606061</v>
      </c>
    </row>
    <row r="12" spans="1:27" ht="13.5" customHeight="1">
      <c r="A12" s="88">
        <v>41</v>
      </c>
      <c r="B12" s="174">
        <v>203</v>
      </c>
      <c r="C12" s="236" t="s">
        <v>92</v>
      </c>
      <c r="D12" s="237" t="s">
        <v>169</v>
      </c>
      <c r="E12" s="182">
        <v>35</v>
      </c>
      <c r="F12" s="183" t="s">
        <v>170</v>
      </c>
      <c r="G12" s="184">
        <v>53</v>
      </c>
      <c r="H12" s="185">
        <v>41</v>
      </c>
      <c r="I12" s="185">
        <v>815</v>
      </c>
      <c r="J12" s="185">
        <v>214</v>
      </c>
      <c r="K12" s="167">
        <f t="shared" si="0"/>
        <v>26.25766871165644</v>
      </c>
      <c r="L12" s="186">
        <v>22</v>
      </c>
      <c r="M12" s="187">
        <v>16</v>
      </c>
      <c r="N12" s="187">
        <v>242</v>
      </c>
      <c r="O12" s="187">
        <v>40</v>
      </c>
      <c r="P12" s="171">
        <f t="shared" si="1"/>
        <v>16.528925619834713</v>
      </c>
      <c r="Q12" s="188">
        <v>5</v>
      </c>
      <c r="R12" s="187">
        <v>3</v>
      </c>
      <c r="S12" s="187">
        <v>44</v>
      </c>
      <c r="T12" s="187">
        <v>4</v>
      </c>
      <c r="U12" s="167">
        <f t="shared" si="2"/>
        <v>9.090909090909092</v>
      </c>
      <c r="V12" s="186">
        <v>46</v>
      </c>
      <c r="W12" s="187">
        <v>1</v>
      </c>
      <c r="X12" s="173">
        <f t="shared" si="3"/>
        <v>2.1739130434782608</v>
      </c>
      <c r="Y12" s="187">
        <v>46</v>
      </c>
      <c r="Z12" s="187">
        <v>1</v>
      </c>
      <c r="AA12" s="167">
        <f t="shared" si="4"/>
        <v>2.1739130434782608</v>
      </c>
    </row>
    <row r="13" spans="1:27" ht="13.5" customHeight="1">
      <c r="A13" s="88">
        <v>41</v>
      </c>
      <c r="B13" s="174">
        <v>204</v>
      </c>
      <c r="C13" s="236" t="s">
        <v>92</v>
      </c>
      <c r="D13" s="237" t="s">
        <v>95</v>
      </c>
      <c r="E13" s="175">
        <v>30</v>
      </c>
      <c r="F13" s="176" t="s">
        <v>171</v>
      </c>
      <c r="G13" s="177">
        <v>37</v>
      </c>
      <c r="H13" s="178">
        <v>33</v>
      </c>
      <c r="I13" s="178">
        <v>487</v>
      </c>
      <c r="J13" s="178">
        <v>154</v>
      </c>
      <c r="K13" s="167">
        <f t="shared" si="0"/>
        <v>31.622176591375773</v>
      </c>
      <c r="L13" s="179">
        <v>17</v>
      </c>
      <c r="M13" s="180">
        <v>14</v>
      </c>
      <c r="N13" s="180">
        <v>157</v>
      </c>
      <c r="O13" s="180">
        <v>28</v>
      </c>
      <c r="P13" s="171">
        <f t="shared" si="1"/>
        <v>17.8343949044586</v>
      </c>
      <c r="Q13" s="181">
        <v>5</v>
      </c>
      <c r="R13" s="180">
        <v>5</v>
      </c>
      <c r="S13" s="180">
        <v>30</v>
      </c>
      <c r="T13" s="180">
        <v>6</v>
      </c>
      <c r="U13" s="167">
        <f t="shared" si="2"/>
        <v>20</v>
      </c>
      <c r="V13" s="179">
        <v>25</v>
      </c>
      <c r="W13" s="180">
        <v>1</v>
      </c>
      <c r="X13" s="173">
        <f t="shared" si="3"/>
        <v>4</v>
      </c>
      <c r="Y13" s="180">
        <v>23</v>
      </c>
      <c r="Z13" s="180">
        <v>0</v>
      </c>
      <c r="AA13" s="167">
        <f t="shared" si="4"/>
        <v>0</v>
      </c>
    </row>
    <row r="14" spans="1:27" ht="13.5" customHeight="1">
      <c r="A14" s="88">
        <v>41</v>
      </c>
      <c r="B14" s="174">
        <v>205</v>
      </c>
      <c r="C14" s="236" t="s">
        <v>92</v>
      </c>
      <c r="D14" s="237" t="s">
        <v>96</v>
      </c>
      <c r="E14" s="189">
        <v>30</v>
      </c>
      <c r="F14" s="190" t="s">
        <v>172</v>
      </c>
      <c r="G14" s="165">
        <v>75</v>
      </c>
      <c r="H14" s="166">
        <v>67</v>
      </c>
      <c r="I14" s="166">
        <v>1332</v>
      </c>
      <c r="J14" s="166">
        <v>338</v>
      </c>
      <c r="K14" s="167">
        <f t="shared" si="0"/>
        <v>25.375375375375377</v>
      </c>
      <c r="L14" s="191">
        <v>38</v>
      </c>
      <c r="M14" s="192">
        <v>35</v>
      </c>
      <c r="N14" s="192">
        <v>582</v>
      </c>
      <c r="O14" s="192">
        <v>171</v>
      </c>
      <c r="P14" s="171">
        <f t="shared" si="1"/>
        <v>29.381443298969074</v>
      </c>
      <c r="Q14" s="193">
        <v>6</v>
      </c>
      <c r="R14" s="192">
        <v>4</v>
      </c>
      <c r="S14" s="192">
        <v>50</v>
      </c>
      <c r="T14" s="192">
        <v>8</v>
      </c>
      <c r="U14" s="167">
        <f t="shared" si="2"/>
        <v>16</v>
      </c>
      <c r="V14" s="191">
        <v>60</v>
      </c>
      <c r="W14" s="192">
        <v>3</v>
      </c>
      <c r="X14" s="173">
        <f t="shared" si="3"/>
        <v>5</v>
      </c>
      <c r="Y14" s="192">
        <v>52</v>
      </c>
      <c r="Z14" s="192">
        <v>2</v>
      </c>
      <c r="AA14" s="167">
        <f t="shared" si="4"/>
        <v>3.8461538461538463</v>
      </c>
    </row>
    <row r="15" spans="1:27" ht="13.5" customHeight="1">
      <c r="A15" s="88">
        <v>41</v>
      </c>
      <c r="B15" s="174">
        <v>206</v>
      </c>
      <c r="C15" s="236" t="s">
        <v>92</v>
      </c>
      <c r="D15" s="237" t="s">
        <v>173</v>
      </c>
      <c r="E15" s="175">
        <v>30</v>
      </c>
      <c r="F15" s="176" t="s">
        <v>172</v>
      </c>
      <c r="G15" s="177">
        <v>38</v>
      </c>
      <c r="H15" s="178">
        <v>36</v>
      </c>
      <c r="I15" s="178">
        <v>538</v>
      </c>
      <c r="J15" s="178">
        <v>149</v>
      </c>
      <c r="K15" s="167">
        <f t="shared" si="0"/>
        <v>27.695167286245354</v>
      </c>
      <c r="L15" s="179">
        <v>32</v>
      </c>
      <c r="M15" s="180">
        <v>30</v>
      </c>
      <c r="N15" s="180">
        <v>421</v>
      </c>
      <c r="O15" s="180">
        <v>103</v>
      </c>
      <c r="P15" s="171">
        <f t="shared" si="1"/>
        <v>24.46555819477435</v>
      </c>
      <c r="Q15" s="181">
        <v>5</v>
      </c>
      <c r="R15" s="180">
        <v>3</v>
      </c>
      <c r="S15" s="180">
        <v>61</v>
      </c>
      <c r="T15" s="180">
        <v>4</v>
      </c>
      <c r="U15" s="167">
        <f t="shared" si="2"/>
        <v>6.557377049180328</v>
      </c>
      <c r="V15" s="179">
        <v>60</v>
      </c>
      <c r="W15" s="180">
        <v>3</v>
      </c>
      <c r="X15" s="173">
        <f t="shared" si="3"/>
        <v>5</v>
      </c>
      <c r="Y15" s="180">
        <v>54</v>
      </c>
      <c r="Z15" s="180">
        <v>2</v>
      </c>
      <c r="AA15" s="167">
        <f t="shared" si="4"/>
        <v>3.7037037037037033</v>
      </c>
    </row>
    <row r="16" spans="1:27" ht="13.5" customHeight="1">
      <c r="A16" s="88">
        <v>41</v>
      </c>
      <c r="B16" s="174">
        <v>207</v>
      </c>
      <c r="C16" s="236" t="s">
        <v>92</v>
      </c>
      <c r="D16" s="237" t="s">
        <v>103</v>
      </c>
      <c r="E16" s="189">
        <v>25</v>
      </c>
      <c r="F16" s="190" t="s">
        <v>174</v>
      </c>
      <c r="G16" s="165">
        <v>46</v>
      </c>
      <c r="H16" s="166">
        <v>35</v>
      </c>
      <c r="I16" s="166">
        <v>652</v>
      </c>
      <c r="J16" s="166">
        <v>163</v>
      </c>
      <c r="K16" s="167">
        <f t="shared" si="0"/>
        <v>25</v>
      </c>
      <c r="L16" s="191">
        <v>28</v>
      </c>
      <c r="M16" s="192">
        <v>19</v>
      </c>
      <c r="N16" s="192">
        <v>297</v>
      </c>
      <c r="O16" s="192">
        <v>41</v>
      </c>
      <c r="P16" s="171">
        <f t="shared" si="1"/>
        <v>13.804713804713806</v>
      </c>
      <c r="Q16" s="193">
        <v>5</v>
      </c>
      <c r="R16" s="192">
        <v>3</v>
      </c>
      <c r="S16" s="192">
        <v>38</v>
      </c>
      <c r="T16" s="192">
        <v>5</v>
      </c>
      <c r="U16" s="167">
        <f t="shared" si="2"/>
        <v>13.157894736842104</v>
      </c>
      <c r="V16" s="191">
        <v>25</v>
      </c>
      <c r="W16" s="192">
        <v>0</v>
      </c>
      <c r="X16" s="173">
        <f t="shared" si="3"/>
        <v>0</v>
      </c>
      <c r="Y16" s="192">
        <v>25</v>
      </c>
      <c r="Z16" s="192">
        <v>0</v>
      </c>
      <c r="AA16" s="167">
        <f t="shared" si="4"/>
        <v>0</v>
      </c>
    </row>
    <row r="17" spans="1:30" ht="13.5" customHeight="1">
      <c r="A17" s="88">
        <v>41</v>
      </c>
      <c r="B17" s="174">
        <v>208</v>
      </c>
      <c r="C17" s="236" t="s">
        <v>92</v>
      </c>
      <c r="D17" s="237" t="s">
        <v>175</v>
      </c>
      <c r="E17" s="175"/>
      <c r="F17" s="176"/>
      <c r="G17" s="177"/>
      <c r="H17" s="178"/>
      <c r="I17" s="178" t="s">
        <v>176</v>
      </c>
      <c r="J17" s="178" t="s">
        <v>176</v>
      </c>
      <c r="K17" s="167"/>
      <c r="L17" s="179">
        <v>27</v>
      </c>
      <c r="M17" s="180">
        <v>26</v>
      </c>
      <c r="N17" s="180">
        <v>409</v>
      </c>
      <c r="O17" s="180">
        <v>102</v>
      </c>
      <c r="P17" s="171">
        <f t="shared" si="1"/>
        <v>24.938875305623473</v>
      </c>
      <c r="Q17" s="181">
        <v>5</v>
      </c>
      <c r="R17" s="180">
        <v>3</v>
      </c>
      <c r="S17" s="197">
        <v>42</v>
      </c>
      <c r="T17" s="197">
        <v>5</v>
      </c>
      <c r="U17" s="194">
        <f t="shared" si="2"/>
        <v>11.904761904761903</v>
      </c>
      <c r="V17" s="179">
        <v>45</v>
      </c>
      <c r="W17" s="180">
        <v>2</v>
      </c>
      <c r="X17" s="173">
        <f t="shared" si="3"/>
        <v>4.444444444444445</v>
      </c>
      <c r="Y17" s="180">
        <v>43</v>
      </c>
      <c r="Z17" s="180">
        <v>1</v>
      </c>
      <c r="AA17" s="167">
        <f t="shared" si="4"/>
        <v>2.3255813953488373</v>
      </c>
      <c r="AB17" s="306"/>
      <c r="AC17" s="307"/>
      <c r="AD17" s="307"/>
    </row>
    <row r="18" spans="1:27" ht="13.5" customHeight="1">
      <c r="A18" s="88">
        <v>41</v>
      </c>
      <c r="B18" s="174">
        <v>209</v>
      </c>
      <c r="C18" s="236" t="s">
        <v>92</v>
      </c>
      <c r="D18" s="237" t="s">
        <v>177</v>
      </c>
      <c r="E18" s="189"/>
      <c r="F18" s="176"/>
      <c r="G18" s="177"/>
      <c r="H18" s="178"/>
      <c r="I18" s="178" t="s">
        <v>178</v>
      </c>
      <c r="J18" s="178" t="s">
        <v>178</v>
      </c>
      <c r="K18" s="167"/>
      <c r="L18" s="179">
        <v>12</v>
      </c>
      <c r="M18" s="180">
        <v>10</v>
      </c>
      <c r="N18" s="180">
        <v>141</v>
      </c>
      <c r="O18" s="180">
        <v>45</v>
      </c>
      <c r="P18" s="171">
        <f t="shared" si="1"/>
        <v>31.914893617021278</v>
      </c>
      <c r="Q18" s="181">
        <v>5</v>
      </c>
      <c r="R18" s="180">
        <v>3</v>
      </c>
      <c r="S18" s="197">
        <v>46</v>
      </c>
      <c r="T18" s="197">
        <v>3</v>
      </c>
      <c r="U18" s="167">
        <f t="shared" si="2"/>
        <v>6.521739130434782</v>
      </c>
      <c r="V18" s="179">
        <v>32</v>
      </c>
      <c r="W18" s="180">
        <v>0</v>
      </c>
      <c r="X18" s="173">
        <f t="shared" si="3"/>
        <v>0</v>
      </c>
      <c r="Y18" s="180">
        <v>32</v>
      </c>
      <c r="Z18" s="180">
        <v>0</v>
      </c>
      <c r="AA18" s="167">
        <f t="shared" si="4"/>
        <v>0</v>
      </c>
    </row>
    <row r="19" spans="1:27" ht="13.5" customHeight="1">
      <c r="A19" s="88">
        <v>41</v>
      </c>
      <c r="B19" s="174">
        <v>210</v>
      </c>
      <c r="C19" s="236" t="s">
        <v>92</v>
      </c>
      <c r="D19" s="237" t="s">
        <v>179</v>
      </c>
      <c r="E19" s="175"/>
      <c r="F19" s="176"/>
      <c r="G19" s="177"/>
      <c r="H19" s="178"/>
      <c r="I19" s="178" t="s">
        <v>178</v>
      </c>
      <c r="J19" s="178" t="s">
        <v>178</v>
      </c>
      <c r="K19" s="167"/>
      <c r="L19" s="179">
        <v>6</v>
      </c>
      <c r="M19" s="180">
        <v>5</v>
      </c>
      <c r="N19" s="180">
        <v>57</v>
      </c>
      <c r="O19" s="180">
        <v>11</v>
      </c>
      <c r="P19" s="171">
        <f t="shared" si="1"/>
        <v>19.298245614035086</v>
      </c>
      <c r="Q19" s="181">
        <v>5</v>
      </c>
      <c r="R19" s="180">
        <v>3</v>
      </c>
      <c r="S19" s="197">
        <v>53</v>
      </c>
      <c r="T19" s="197">
        <v>3</v>
      </c>
      <c r="U19" s="167">
        <f t="shared" si="2"/>
        <v>5.660377358490567</v>
      </c>
      <c r="V19" s="179">
        <v>45</v>
      </c>
      <c r="W19" s="180">
        <v>2</v>
      </c>
      <c r="X19" s="173">
        <f t="shared" si="3"/>
        <v>4.444444444444445</v>
      </c>
      <c r="Y19" s="180">
        <v>45</v>
      </c>
      <c r="Z19" s="180">
        <v>2</v>
      </c>
      <c r="AA19" s="167">
        <f t="shared" si="4"/>
        <v>4.444444444444445</v>
      </c>
    </row>
    <row r="20" spans="1:27" ht="15.75" customHeight="1">
      <c r="A20" s="88">
        <v>41</v>
      </c>
      <c r="B20" s="174">
        <v>302</v>
      </c>
      <c r="C20" s="236" t="s">
        <v>92</v>
      </c>
      <c r="D20" s="237" t="s">
        <v>180</v>
      </c>
      <c r="E20" s="175">
        <v>30</v>
      </c>
      <c r="F20" s="176" t="s">
        <v>168</v>
      </c>
      <c r="G20" s="177">
        <v>41</v>
      </c>
      <c r="H20" s="178">
        <v>33</v>
      </c>
      <c r="I20" s="178">
        <v>545</v>
      </c>
      <c r="J20" s="178">
        <v>112</v>
      </c>
      <c r="K20" s="167">
        <f>J20/I20*100</f>
        <v>20.55045871559633</v>
      </c>
      <c r="L20" s="195">
        <v>21</v>
      </c>
      <c r="M20" s="180">
        <v>19</v>
      </c>
      <c r="N20" s="180">
        <v>290</v>
      </c>
      <c r="O20" s="180">
        <v>45</v>
      </c>
      <c r="P20" s="171">
        <f t="shared" si="1"/>
        <v>15.517241379310345</v>
      </c>
      <c r="Q20" s="181">
        <v>5</v>
      </c>
      <c r="R20" s="180">
        <v>3</v>
      </c>
      <c r="S20" s="197">
        <v>36</v>
      </c>
      <c r="T20" s="197">
        <v>5</v>
      </c>
      <c r="U20" s="167">
        <f t="shared" si="2"/>
        <v>13.88888888888889</v>
      </c>
      <c r="V20" s="179">
        <v>16</v>
      </c>
      <c r="W20" s="180">
        <v>0</v>
      </c>
      <c r="X20" s="173">
        <f t="shared" si="3"/>
        <v>0</v>
      </c>
      <c r="Y20" s="180">
        <v>16</v>
      </c>
      <c r="Z20" s="180">
        <v>0</v>
      </c>
      <c r="AA20" s="167">
        <f t="shared" si="4"/>
        <v>0</v>
      </c>
    </row>
    <row r="21" spans="1:27" ht="21.75" customHeight="1">
      <c r="A21" s="88">
        <v>41</v>
      </c>
      <c r="B21" s="174">
        <v>303</v>
      </c>
      <c r="C21" s="236" t="s">
        <v>181</v>
      </c>
      <c r="D21" s="237" t="s">
        <v>182</v>
      </c>
      <c r="E21" s="175">
        <v>30</v>
      </c>
      <c r="F21" s="233" t="s">
        <v>104</v>
      </c>
      <c r="G21" s="177">
        <v>44</v>
      </c>
      <c r="H21" s="178">
        <v>30</v>
      </c>
      <c r="I21" s="178">
        <v>516</v>
      </c>
      <c r="J21" s="178">
        <v>99</v>
      </c>
      <c r="K21" s="167">
        <f>J21/I21*100</f>
        <v>19.186046511627907</v>
      </c>
      <c r="L21" s="179">
        <v>29</v>
      </c>
      <c r="M21" s="180">
        <v>21</v>
      </c>
      <c r="N21" s="180">
        <v>302</v>
      </c>
      <c r="O21" s="180">
        <v>52</v>
      </c>
      <c r="P21" s="171">
        <f t="shared" si="1"/>
        <v>17.218543046357617</v>
      </c>
      <c r="Q21" s="181">
        <v>5</v>
      </c>
      <c r="R21" s="180">
        <v>1</v>
      </c>
      <c r="S21" s="197">
        <v>30</v>
      </c>
      <c r="T21" s="197">
        <v>1</v>
      </c>
      <c r="U21" s="167">
        <f t="shared" si="2"/>
        <v>3.3333333333333335</v>
      </c>
      <c r="V21" s="196">
        <v>7</v>
      </c>
      <c r="W21" s="180">
        <v>0</v>
      </c>
      <c r="X21" s="173">
        <f t="shared" si="3"/>
        <v>0</v>
      </c>
      <c r="Y21" s="180">
        <v>7</v>
      </c>
      <c r="Z21" s="180">
        <v>0</v>
      </c>
      <c r="AA21" s="167">
        <f t="shared" si="4"/>
        <v>0</v>
      </c>
    </row>
    <row r="22" spans="1:27" ht="13.5" customHeight="1">
      <c r="A22" s="88">
        <v>41</v>
      </c>
      <c r="B22" s="174">
        <v>304</v>
      </c>
      <c r="C22" s="236" t="s">
        <v>181</v>
      </c>
      <c r="D22" s="237" t="s">
        <v>97</v>
      </c>
      <c r="E22" s="189"/>
      <c r="F22" s="190"/>
      <c r="G22" s="165"/>
      <c r="H22" s="165"/>
      <c r="I22" s="165" t="s">
        <v>176</v>
      </c>
      <c r="J22" s="165" t="s">
        <v>176</v>
      </c>
      <c r="K22" s="167"/>
      <c r="L22" s="191">
        <v>14</v>
      </c>
      <c r="M22" s="192">
        <v>13</v>
      </c>
      <c r="N22" s="192">
        <v>176</v>
      </c>
      <c r="O22" s="192">
        <v>30</v>
      </c>
      <c r="P22" s="171">
        <f t="shared" si="1"/>
        <v>17.045454545454543</v>
      </c>
      <c r="Q22" s="193">
        <v>5</v>
      </c>
      <c r="R22" s="192">
        <v>1</v>
      </c>
      <c r="S22" s="232">
        <v>25</v>
      </c>
      <c r="T22" s="232">
        <v>1</v>
      </c>
      <c r="U22" s="167">
        <f t="shared" si="2"/>
        <v>4</v>
      </c>
      <c r="V22" s="191">
        <v>9</v>
      </c>
      <c r="W22" s="192">
        <v>0</v>
      </c>
      <c r="X22" s="173">
        <f t="shared" si="3"/>
        <v>0</v>
      </c>
      <c r="Y22" s="192">
        <v>9</v>
      </c>
      <c r="Z22" s="192">
        <v>0</v>
      </c>
      <c r="AA22" s="167">
        <f t="shared" si="4"/>
        <v>0</v>
      </c>
    </row>
    <row r="23" spans="1:27" ht="13.5" customHeight="1">
      <c r="A23" s="88">
        <v>41</v>
      </c>
      <c r="B23" s="174">
        <v>327</v>
      </c>
      <c r="C23" s="236" t="s">
        <v>181</v>
      </c>
      <c r="D23" s="237" t="s">
        <v>183</v>
      </c>
      <c r="E23" s="175"/>
      <c r="F23" s="176"/>
      <c r="G23" s="177"/>
      <c r="H23" s="177"/>
      <c r="I23" s="177" t="s">
        <v>184</v>
      </c>
      <c r="J23" s="177" t="s">
        <v>184</v>
      </c>
      <c r="K23" s="167"/>
      <c r="L23" s="179">
        <v>2</v>
      </c>
      <c r="M23" s="180">
        <v>2</v>
      </c>
      <c r="N23" s="180">
        <v>26</v>
      </c>
      <c r="O23" s="180">
        <v>2</v>
      </c>
      <c r="P23" s="171">
        <f t="shared" si="1"/>
        <v>7.6923076923076925</v>
      </c>
      <c r="Q23" s="181">
        <v>5</v>
      </c>
      <c r="R23" s="180">
        <v>2</v>
      </c>
      <c r="S23" s="197">
        <v>38</v>
      </c>
      <c r="T23" s="197">
        <v>4</v>
      </c>
      <c r="U23" s="167">
        <f t="shared" si="2"/>
        <v>10.526315789473683</v>
      </c>
      <c r="V23" s="179">
        <v>22</v>
      </c>
      <c r="W23" s="180">
        <v>0</v>
      </c>
      <c r="X23" s="173">
        <f t="shared" si="3"/>
        <v>0</v>
      </c>
      <c r="Y23" s="180">
        <v>22</v>
      </c>
      <c r="Z23" s="180">
        <v>0</v>
      </c>
      <c r="AA23" s="167">
        <f t="shared" si="4"/>
        <v>0</v>
      </c>
    </row>
    <row r="24" spans="1:27" ht="13.5" customHeight="1">
      <c r="A24" s="88">
        <v>41</v>
      </c>
      <c r="B24" s="174">
        <v>341</v>
      </c>
      <c r="C24" s="236" t="s">
        <v>181</v>
      </c>
      <c r="D24" s="237" t="s">
        <v>98</v>
      </c>
      <c r="E24" s="175"/>
      <c r="F24" s="176"/>
      <c r="G24" s="177"/>
      <c r="H24" s="177"/>
      <c r="I24" s="177" t="s">
        <v>176</v>
      </c>
      <c r="J24" s="177" t="s">
        <v>176</v>
      </c>
      <c r="K24" s="167"/>
      <c r="L24" s="179">
        <v>21</v>
      </c>
      <c r="M24" s="180">
        <v>14</v>
      </c>
      <c r="N24" s="180">
        <v>212</v>
      </c>
      <c r="O24" s="180">
        <v>32</v>
      </c>
      <c r="P24" s="171">
        <f t="shared" si="1"/>
        <v>15.09433962264151</v>
      </c>
      <c r="Q24" s="181">
        <v>5</v>
      </c>
      <c r="R24" s="180">
        <v>2</v>
      </c>
      <c r="S24" s="197">
        <v>29</v>
      </c>
      <c r="T24" s="197">
        <v>2</v>
      </c>
      <c r="U24" s="167">
        <f t="shared" si="2"/>
        <v>6.896551724137931</v>
      </c>
      <c r="V24" s="179">
        <v>14</v>
      </c>
      <c r="W24" s="180">
        <v>0</v>
      </c>
      <c r="X24" s="173">
        <f t="shared" si="3"/>
        <v>0</v>
      </c>
      <c r="Y24" s="180">
        <v>14</v>
      </c>
      <c r="Z24" s="180">
        <v>0</v>
      </c>
      <c r="AA24" s="167">
        <f t="shared" si="4"/>
        <v>0</v>
      </c>
    </row>
    <row r="25" spans="1:27" ht="13.5" customHeight="1">
      <c r="A25" s="88">
        <v>41</v>
      </c>
      <c r="B25" s="174">
        <v>345</v>
      </c>
      <c r="C25" s="236" t="s">
        <v>181</v>
      </c>
      <c r="D25" s="237" t="s">
        <v>185</v>
      </c>
      <c r="E25" s="175"/>
      <c r="F25" s="176"/>
      <c r="G25" s="177"/>
      <c r="H25" s="177"/>
      <c r="I25" s="177" t="s">
        <v>186</v>
      </c>
      <c r="J25" s="177" t="s">
        <v>186</v>
      </c>
      <c r="K25" s="167"/>
      <c r="L25" s="179">
        <v>21</v>
      </c>
      <c r="M25" s="180">
        <v>9</v>
      </c>
      <c r="N25" s="180">
        <v>307</v>
      </c>
      <c r="O25" s="180">
        <v>45</v>
      </c>
      <c r="P25" s="171">
        <f t="shared" si="1"/>
        <v>14.65798045602606</v>
      </c>
      <c r="Q25" s="181">
        <v>5</v>
      </c>
      <c r="R25" s="180">
        <v>1</v>
      </c>
      <c r="S25" s="197">
        <v>27</v>
      </c>
      <c r="T25" s="197">
        <v>1</v>
      </c>
      <c r="U25" s="167">
        <f t="shared" si="2"/>
        <v>3.7037037037037033</v>
      </c>
      <c r="V25" s="179">
        <v>26</v>
      </c>
      <c r="W25" s="180">
        <v>3</v>
      </c>
      <c r="X25" s="173">
        <f t="shared" si="3"/>
        <v>11.538461538461538</v>
      </c>
      <c r="Y25" s="180">
        <v>26</v>
      </c>
      <c r="Z25" s="180">
        <v>3</v>
      </c>
      <c r="AA25" s="167">
        <f t="shared" si="4"/>
        <v>11.538461538461538</v>
      </c>
    </row>
    <row r="26" spans="1:27" ht="13.5" customHeight="1">
      <c r="A26" s="88">
        <v>41</v>
      </c>
      <c r="B26" s="174">
        <v>346</v>
      </c>
      <c r="C26" s="236" t="s">
        <v>92</v>
      </c>
      <c r="D26" s="237" t="s">
        <v>101</v>
      </c>
      <c r="E26" s="189"/>
      <c r="F26" s="190"/>
      <c r="G26" s="165"/>
      <c r="H26" s="165"/>
      <c r="I26" s="165" t="s">
        <v>187</v>
      </c>
      <c r="J26" s="165" t="s">
        <v>187</v>
      </c>
      <c r="K26" s="167"/>
      <c r="L26" s="191">
        <v>24</v>
      </c>
      <c r="M26" s="192">
        <v>21</v>
      </c>
      <c r="N26" s="192">
        <v>334</v>
      </c>
      <c r="O26" s="192">
        <v>70</v>
      </c>
      <c r="P26" s="171">
        <f t="shared" si="1"/>
        <v>20.958083832335326</v>
      </c>
      <c r="Q26" s="193">
        <v>5</v>
      </c>
      <c r="R26" s="192">
        <v>1</v>
      </c>
      <c r="S26" s="232">
        <v>35</v>
      </c>
      <c r="T26" s="232">
        <v>2</v>
      </c>
      <c r="U26" s="167">
        <f t="shared" si="2"/>
        <v>5.714285714285714</v>
      </c>
      <c r="V26" s="191">
        <v>36</v>
      </c>
      <c r="W26" s="192">
        <v>2</v>
      </c>
      <c r="X26" s="173">
        <f t="shared" si="3"/>
        <v>5.555555555555555</v>
      </c>
      <c r="Y26" s="192">
        <v>36</v>
      </c>
      <c r="Z26" s="192">
        <v>2</v>
      </c>
      <c r="AA26" s="167">
        <f t="shared" si="4"/>
        <v>5.555555555555555</v>
      </c>
    </row>
    <row r="27" spans="1:27" ht="13.5" customHeight="1">
      <c r="A27" s="88">
        <v>41</v>
      </c>
      <c r="B27" s="174">
        <v>387</v>
      </c>
      <c r="C27" s="236" t="s">
        <v>92</v>
      </c>
      <c r="D27" s="237" t="s">
        <v>99</v>
      </c>
      <c r="E27" s="189"/>
      <c r="F27" s="190"/>
      <c r="G27" s="177"/>
      <c r="H27" s="165"/>
      <c r="I27" s="165" t="s">
        <v>186</v>
      </c>
      <c r="J27" s="177" t="s">
        <v>186</v>
      </c>
      <c r="K27" s="167"/>
      <c r="L27" s="179">
        <v>6</v>
      </c>
      <c r="M27" s="180">
        <v>3</v>
      </c>
      <c r="N27" s="180">
        <v>57</v>
      </c>
      <c r="O27" s="180">
        <v>7</v>
      </c>
      <c r="P27" s="171">
        <f t="shared" si="1"/>
        <v>12.280701754385964</v>
      </c>
      <c r="Q27" s="181">
        <v>3</v>
      </c>
      <c r="R27" s="180">
        <v>0</v>
      </c>
      <c r="S27" s="197">
        <v>11</v>
      </c>
      <c r="T27" s="197">
        <v>0</v>
      </c>
      <c r="U27" s="167">
        <f t="shared" si="2"/>
        <v>0</v>
      </c>
      <c r="V27" s="179">
        <v>13</v>
      </c>
      <c r="W27" s="180">
        <v>0</v>
      </c>
      <c r="X27" s="173">
        <f t="shared" si="3"/>
        <v>0</v>
      </c>
      <c r="Y27" s="180">
        <v>13</v>
      </c>
      <c r="Z27" s="180">
        <v>0</v>
      </c>
      <c r="AA27" s="167">
        <f t="shared" si="4"/>
        <v>0</v>
      </c>
    </row>
    <row r="28" spans="1:27" ht="13.5" customHeight="1">
      <c r="A28" s="88">
        <v>41</v>
      </c>
      <c r="B28" s="174">
        <v>401</v>
      </c>
      <c r="C28" s="236" t="s">
        <v>92</v>
      </c>
      <c r="D28" s="237" t="s">
        <v>105</v>
      </c>
      <c r="E28" s="189"/>
      <c r="F28" s="190"/>
      <c r="G28" s="177"/>
      <c r="H28" s="165"/>
      <c r="I28" s="165" t="s">
        <v>187</v>
      </c>
      <c r="J28" s="177" t="s">
        <v>187</v>
      </c>
      <c r="K28" s="167"/>
      <c r="L28" s="181">
        <v>14</v>
      </c>
      <c r="M28" s="180">
        <v>11</v>
      </c>
      <c r="N28" s="180">
        <v>170</v>
      </c>
      <c r="O28" s="197">
        <v>14</v>
      </c>
      <c r="P28" s="171">
        <f t="shared" si="1"/>
        <v>8.235294117647058</v>
      </c>
      <c r="Q28" s="181">
        <v>5</v>
      </c>
      <c r="R28" s="180">
        <v>0</v>
      </c>
      <c r="S28" s="197">
        <v>28</v>
      </c>
      <c r="T28" s="197">
        <v>0</v>
      </c>
      <c r="U28" s="167">
        <f t="shared" si="2"/>
        <v>0</v>
      </c>
      <c r="V28" s="179">
        <v>23</v>
      </c>
      <c r="W28" s="180">
        <v>0</v>
      </c>
      <c r="X28" s="173">
        <f t="shared" si="3"/>
        <v>0</v>
      </c>
      <c r="Y28" s="180">
        <v>23</v>
      </c>
      <c r="Z28" s="180">
        <v>0</v>
      </c>
      <c r="AA28" s="167">
        <f t="shared" si="4"/>
        <v>0</v>
      </c>
    </row>
    <row r="29" spans="1:27" ht="13.5" customHeight="1">
      <c r="A29" s="88">
        <v>41</v>
      </c>
      <c r="B29" s="174">
        <v>423</v>
      </c>
      <c r="C29" s="236" t="s">
        <v>92</v>
      </c>
      <c r="D29" s="237" t="s">
        <v>188</v>
      </c>
      <c r="E29" s="189"/>
      <c r="F29" s="190"/>
      <c r="G29" s="177"/>
      <c r="H29" s="165"/>
      <c r="I29" s="165" t="s">
        <v>178</v>
      </c>
      <c r="J29" s="177"/>
      <c r="K29" s="167"/>
      <c r="L29" s="181">
        <v>18</v>
      </c>
      <c r="M29" s="180">
        <v>12</v>
      </c>
      <c r="N29" s="197">
        <v>190</v>
      </c>
      <c r="O29" s="197">
        <v>24</v>
      </c>
      <c r="P29" s="171">
        <f t="shared" si="1"/>
        <v>12.631578947368421</v>
      </c>
      <c r="Q29" s="181">
        <v>5</v>
      </c>
      <c r="R29" s="180">
        <v>3</v>
      </c>
      <c r="S29" s="197">
        <v>28</v>
      </c>
      <c r="T29" s="197">
        <v>3</v>
      </c>
      <c r="U29" s="167">
        <f t="shared" si="2"/>
        <v>10.714285714285714</v>
      </c>
      <c r="V29" s="179">
        <v>12</v>
      </c>
      <c r="W29" s="180">
        <v>0</v>
      </c>
      <c r="X29" s="173">
        <f t="shared" si="3"/>
        <v>0</v>
      </c>
      <c r="Y29" s="180">
        <v>12</v>
      </c>
      <c r="Z29" s="180">
        <v>0</v>
      </c>
      <c r="AA29" s="167">
        <f t="shared" si="4"/>
        <v>0</v>
      </c>
    </row>
    <row r="30" spans="1:27" ht="13.5" customHeight="1">
      <c r="A30" s="88">
        <v>41</v>
      </c>
      <c r="B30" s="174">
        <v>424</v>
      </c>
      <c r="C30" s="236" t="s">
        <v>92</v>
      </c>
      <c r="D30" s="237" t="s">
        <v>106</v>
      </c>
      <c r="E30" s="189"/>
      <c r="F30" s="190"/>
      <c r="G30" s="177"/>
      <c r="H30" s="165"/>
      <c r="I30" s="165" t="s">
        <v>187</v>
      </c>
      <c r="J30" s="177" t="s">
        <v>187</v>
      </c>
      <c r="K30" s="167"/>
      <c r="L30" s="193">
        <v>21</v>
      </c>
      <c r="M30" s="192">
        <v>10</v>
      </c>
      <c r="N30" s="180">
        <v>270</v>
      </c>
      <c r="O30" s="197">
        <v>25</v>
      </c>
      <c r="P30" s="171">
        <f t="shared" si="1"/>
        <v>9.25925925925926</v>
      </c>
      <c r="Q30" s="181">
        <v>5</v>
      </c>
      <c r="R30" s="180">
        <v>3</v>
      </c>
      <c r="S30" s="197">
        <v>31</v>
      </c>
      <c r="T30" s="197">
        <v>4</v>
      </c>
      <c r="U30" s="167">
        <f t="shared" si="2"/>
        <v>12.903225806451612</v>
      </c>
      <c r="V30" s="179">
        <v>10</v>
      </c>
      <c r="W30" s="180">
        <v>0</v>
      </c>
      <c r="X30" s="173">
        <f t="shared" si="3"/>
        <v>0</v>
      </c>
      <c r="Y30" s="180">
        <v>8</v>
      </c>
      <c r="Z30" s="180">
        <v>0</v>
      </c>
      <c r="AA30" s="167">
        <f t="shared" si="4"/>
        <v>0</v>
      </c>
    </row>
    <row r="31" spans="1:28" ht="13.5" customHeight="1">
      <c r="A31" s="88">
        <v>41</v>
      </c>
      <c r="B31" s="174">
        <v>425</v>
      </c>
      <c r="C31" s="236" t="s">
        <v>92</v>
      </c>
      <c r="D31" s="237" t="s">
        <v>189</v>
      </c>
      <c r="E31" s="189"/>
      <c r="F31" s="190"/>
      <c r="G31" s="165"/>
      <c r="H31" s="165"/>
      <c r="I31" s="165" t="s">
        <v>187</v>
      </c>
      <c r="J31" s="165" t="s">
        <v>187</v>
      </c>
      <c r="K31" s="167"/>
      <c r="L31" s="193">
        <v>15</v>
      </c>
      <c r="M31" s="192">
        <v>13</v>
      </c>
      <c r="N31" s="192">
        <v>235</v>
      </c>
      <c r="O31" s="192">
        <v>40</v>
      </c>
      <c r="P31" s="171">
        <f t="shared" si="1"/>
        <v>17.02127659574468</v>
      </c>
      <c r="Q31" s="193">
        <v>5</v>
      </c>
      <c r="R31" s="192">
        <v>2</v>
      </c>
      <c r="S31" s="232">
        <v>51</v>
      </c>
      <c r="T31" s="232">
        <v>4</v>
      </c>
      <c r="U31" s="167">
        <f t="shared" si="2"/>
        <v>7.8431372549019605</v>
      </c>
      <c r="V31" s="191">
        <v>32</v>
      </c>
      <c r="W31" s="192">
        <v>1</v>
      </c>
      <c r="X31" s="173">
        <f t="shared" si="3"/>
        <v>3.125</v>
      </c>
      <c r="Y31" s="192">
        <v>32</v>
      </c>
      <c r="Z31" s="192">
        <v>1</v>
      </c>
      <c r="AA31" s="167">
        <f t="shared" si="4"/>
        <v>3.125</v>
      </c>
      <c r="AB31" s="59"/>
    </row>
    <row r="32" spans="1:27" ht="13.5" customHeight="1" thickBot="1">
      <c r="A32" s="198">
        <v>41</v>
      </c>
      <c r="B32" s="199">
        <v>441</v>
      </c>
      <c r="C32" s="238" t="s">
        <v>92</v>
      </c>
      <c r="D32" s="239" t="s">
        <v>100</v>
      </c>
      <c r="E32" s="200"/>
      <c r="F32" s="201"/>
      <c r="G32" s="202"/>
      <c r="H32" s="165"/>
      <c r="I32" s="202" t="s">
        <v>187</v>
      </c>
      <c r="J32" s="202" t="s">
        <v>187</v>
      </c>
      <c r="K32" s="167"/>
      <c r="L32" s="203">
        <v>33</v>
      </c>
      <c r="M32" s="204">
        <v>20</v>
      </c>
      <c r="N32" s="204">
        <v>443</v>
      </c>
      <c r="O32" s="204">
        <v>113</v>
      </c>
      <c r="P32" s="171">
        <f t="shared" si="1"/>
        <v>25.5079006772009</v>
      </c>
      <c r="Q32" s="203">
        <v>5</v>
      </c>
      <c r="R32" s="204">
        <v>0</v>
      </c>
      <c r="S32" s="204">
        <v>29</v>
      </c>
      <c r="T32" s="204">
        <v>0</v>
      </c>
      <c r="U32" s="167">
        <f t="shared" si="2"/>
        <v>0</v>
      </c>
      <c r="V32" s="205">
        <v>20</v>
      </c>
      <c r="W32" s="204">
        <v>2</v>
      </c>
      <c r="X32" s="173">
        <f t="shared" si="3"/>
        <v>10</v>
      </c>
      <c r="Y32" s="204">
        <v>17</v>
      </c>
      <c r="Z32" s="204">
        <v>1</v>
      </c>
      <c r="AA32" s="167">
        <f t="shared" si="4"/>
        <v>5.88235294117647</v>
      </c>
    </row>
    <row r="33" spans="1:27" ht="13.5" customHeight="1" thickBot="1">
      <c r="A33" s="11"/>
      <c r="B33" s="20">
        <v>900</v>
      </c>
      <c r="C33" s="240"/>
      <c r="D33" s="241" t="s">
        <v>37</v>
      </c>
      <c r="E33" s="9"/>
      <c r="F33" s="206"/>
      <c r="G33" s="10"/>
      <c r="H33" s="10"/>
      <c r="I33" s="10"/>
      <c r="J33" s="10"/>
      <c r="K33" s="207"/>
      <c r="L33" s="21">
        <f>SUM(L10:L32)</f>
        <v>481</v>
      </c>
      <c r="M33" s="21">
        <f>SUM(M10:M32)</f>
        <v>374</v>
      </c>
      <c r="N33" s="21">
        <f>SUM(N10:N32)</f>
        <v>6764</v>
      </c>
      <c r="O33" s="21">
        <f>SUM(O10:O32)</f>
        <v>1411</v>
      </c>
      <c r="P33" s="208">
        <f>IF(L33=" "," ",ROUND(O33/N33*100,1))</f>
        <v>20.9</v>
      </c>
      <c r="Q33" s="21">
        <f>SUM(Q10:Q32)</f>
        <v>115</v>
      </c>
      <c r="R33" s="21">
        <f>SUM(R10:R32)</f>
        <v>53</v>
      </c>
      <c r="S33" s="21">
        <f>SUM(S10:S32)</f>
        <v>873</v>
      </c>
      <c r="T33" s="21">
        <f>SUM(T10:T32)</f>
        <v>74</v>
      </c>
      <c r="U33" s="208">
        <f>IF(Q33=""," ",ROUND(T33/S33*100,1))</f>
        <v>8.5</v>
      </c>
      <c r="V33" s="9"/>
      <c r="W33" s="10"/>
      <c r="X33" s="209"/>
      <c r="Y33" s="10"/>
      <c r="Z33" s="10"/>
      <c r="AA33" s="210"/>
    </row>
    <row r="34" spans="1:27" ht="13.5" customHeight="1">
      <c r="A34" s="249"/>
      <c r="B34" s="250"/>
      <c r="C34" s="238" t="s">
        <v>92</v>
      </c>
      <c r="D34" s="242" t="s">
        <v>190</v>
      </c>
      <c r="E34" s="24"/>
      <c r="F34" s="211"/>
      <c r="G34" s="25"/>
      <c r="H34" s="25"/>
      <c r="I34" s="25"/>
      <c r="J34" s="25"/>
      <c r="K34" s="212"/>
      <c r="L34" s="64">
        <v>5</v>
      </c>
      <c r="M34" s="5">
        <v>4</v>
      </c>
      <c r="N34" s="63">
        <v>176</v>
      </c>
      <c r="O34" s="5">
        <v>44</v>
      </c>
      <c r="P34" s="213">
        <f>O34/N34*100</f>
        <v>25</v>
      </c>
      <c r="Q34" s="64"/>
      <c r="R34" s="5"/>
      <c r="S34" s="63"/>
      <c r="T34" s="5"/>
      <c r="U34" s="214" t="str">
        <f>IF(Q34=""," ",ROUND(T34/S34*100,1))</f>
        <v> </v>
      </c>
      <c r="V34" s="24"/>
      <c r="W34" s="25"/>
      <c r="X34" s="215"/>
      <c r="Y34" s="25"/>
      <c r="Z34" s="25"/>
      <c r="AA34" s="216"/>
    </row>
    <row r="35" spans="1:27" ht="13.5" customHeight="1">
      <c r="A35" s="22"/>
      <c r="B35" s="251"/>
      <c r="C35" s="238" t="s">
        <v>92</v>
      </c>
      <c r="D35" s="242" t="s">
        <v>191</v>
      </c>
      <c r="E35" s="24"/>
      <c r="F35" s="211"/>
      <c r="G35" s="25"/>
      <c r="H35" s="25"/>
      <c r="I35" s="25"/>
      <c r="J35" s="25"/>
      <c r="K35" s="212"/>
      <c r="L35" s="64">
        <v>2</v>
      </c>
      <c r="M35" s="5">
        <v>2</v>
      </c>
      <c r="N35" s="63">
        <v>54</v>
      </c>
      <c r="O35" s="5">
        <v>19</v>
      </c>
      <c r="P35" s="167">
        <f>O35/N35*100</f>
        <v>35.18518518518518</v>
      </c>
      <c r="Q35" s="64"/>
      <c r="R35" s="5"/>
      <c r="S35" s="63"/>
      <c r="T35" s="5"/>
      <c r="U35" s="217"/>
      <c r="V35" s="24"/>
      <c r="W35" s="25"/>
      <c r="X35" s="215"/>
      <c r="Y35" s="25"/>
      <c r="Z35" s="25"/>
      <c r="AA35" s="216"/>
    </row>
    <row r="36" spans="1:27" ht="13.5" customHeight="1">
      <c r="A36" s="8"/>
      <c r="B36" s="252"/>
      <c r="C36" s="238" t="s">
        <v>92</v>
      </c>
      <c r="D36" s="243" t="s">
        <v>192</v>
      </c>
      <c r="E36" s="26"/>
      <c r="F36" s="218"/>
      <c r="G36" s="27"/>
      <c r="H36" s="27"/>
      <c r="I36" s="27"/>
      <c r="J36" s="27"/>
      <c r="K36" s="219"/>
      <c r="L36" s="64">
        <v>1</v>
      </c>
      <c r="M36" s="5">
        <v>1</v>
      </c>
      <c r="N36" s="63">
        <v>101</v>
      </c>
      <c r="O36" s="5">
        <v>18</v>
      </c>
      <c r="P36" s="167">
        <f>O36/N36*100</f>
        <v>17.82178217821782</v>
      </c>
      <c r="Q36" s="64"/>
      <c r="R36" s="5"/>
      <c r="S36" s="63"/>
      <c r="T36" s="5"/>
      <c r="U36" s="220" t="str">
        <f>IF(Q36=""," ",ROUND(T36/S36*100,1))</f>
        <v> </v>
      </c>
      <c r="V36" s="26"/>
      <c r="W36" s="27"/>
      <c r="X36" s="221"/>
      <c r="Y36" s="27"/>
      <c r="Z36" s="27"/>
      <c r="AA36" s="222"/>
    </row>
    <row r="37" spans="1:27" ht="13.5" customHeight="1" thickBot="1">
      <c r="A37" s="23"/>
      <c r="B37" s="253"/>
      <c r="C37" s="238" t="s">
        <v>92</v>
      </c>
      <c r="D37" s="244" t="s">
        <v>193</v>
      </c>
      <c r="E37" s="28"/>
      <c r="F37" s="223"/>
      <c r="G37" s="29"/>
      <c r="H37" s="29"/>
      <c r="I37" s="29"/>
      <c r="J37" s="29"/>
      <c r="K37" s="224"/>
      <c r="L37" s="64">
        <v>1</v>
      </c>
      <c r="M37" s="5">
        <v>0</v>
      </c>
      <c r="N37" s="63">
        <v>43</v>
      </c>
      <c r="O37" s="5">
        <v>0</v>
      </c>
      <c r="P37" s="225">
        <f>O37/N37*100</f>
        <v>0</v>
      </c>
      <c r="Q37" s="64"/>
      <c r="R37" s="5"/>
      <c r="S37" s="63"/>
      <c r="T37" s="5"/>
      <c r="U37" s="226" t="str">
        <f>IF(Q37=""," ",ROUND(T37/S37*100,1))</f>
        <v> </v>
      </c>
      <c r="V37" s="28"/>
      <c r="W37" s="29"/>
      <c r="X37" s="227"/>
      <c r="Y37" s="29"/>
      <c r="Z37" s="29"/>
      <c r="AA37" s="228"/>
    </row>
    <row r="38" spans="1:27" ht="13.5" customHeight="1" thickBot="1">
      <c r="A38" s="11"/>
      <c r="B38" s="254">
        <v>999</v>
      </c>
      <c r="C38" s="248"/>
      <c r="D38" s="241" t="s">
        <v>36</v>
      </c>
      <c r="E38" s="9"/>
      <c r="F38" s="206"/>
      <c r="G38" s="10"/>
      <c r="H38" s="10"/>
      <c r="I38" s="10"/>
      <c r="J38" s="10"/>
      <c r="K38" s="207"/>
      <c r="L38" s="21">
        <f>SUM(L34:L37)</f>
        <v>9</v>
      </c>
      <c r="M38" s="21">
        <f>SUM(M34:M37)</f>
        <v>7</v>
      </c>
      <c r="N38" s="21">
        <f>SUM(N34:N37)</f>
        <v>374</v>
      </c>
      <c r="O38" s="21">
        <f>SUM(O34:O37)</f>
        <v>81</v>
      </c>
      <c r="P38" s="208">
        <f>IF(L38=0,"",ROUND(O38/N38*100,1))</f>
        <v>21.7</v>
      </c>
      <c r="Q38" s="21">
        <f>SUM(Q34:Q37)</f>
        <v>0</v>
      </c>
      <c r="R38" s="21">
        <f>SUM(R34:R37)</f>
        <v>0</v>
      </c>
      <c r="S38" s="21">
        <f>SUM(S34:S37)</f>
        <v>0</v>
      </c>
      <c r="T38" s="21">
        <f>SUM(T34:T37)</f>
        <v>0</v>
      </c>
      <c r="U38" s="208" t="str">
        <f>IF(Q38=0," ",ROUND(T38/S38*100,1))</f>
        <v> </v>
      </c>
      <c r="V38" s="9"/>
      <c r="W38" s="10"/>
      <c r="X38" s="209"/>
      <c r="Y38" s="10"/>
      <c r="Z38" s="10"/>
      <c r="AA38" s="210"/>
    </row>
    <row r="39" spans="1:27" ht="13.5" customHeight="1" thickBot="1">
      <c r="A39" s="11"/>
      <c r="B39" s="19">
        <v>1000</v>
      </c>
      <c r="C39" s="286" t="s">
        <v>23</v>
      </c>
      <c r="D39" s="287"/>
      <c r="E39" s="9"/>
      <c r="F39" s="206"/>
      <c r="G39" s="229">
        <f>SUM(G10:G32)</f>
        <v>423</v>
      </c>
      <c r="H39" s="44">
        <f>SUM(H10:H32)</f>
        <v>351</v>
      </c>
      <c r="I39" s="44">
        <f>SUM(I10:I32)</f>
        <v>7404</v>
      </c>
      <c r="J39" s="44">
        <f>SUM(J10:J32)</f>
        <v>2077</v>
      </c>
      <c r="K39" s="208">
        <f>IF(G39=" "," ",ROUND(J39/I39*100,1))</f>
        <v>28.1</v>
      </c>
      <c r="L39" s="45">
        <f>L33+L38</f>
        <v>490</v>
      </c>
      <c r="M39" s="44">
        <f>M33+M38</f>
        <v>381</v>
      </c>
      <c r="N39" s="44">
        <f>N33+N38</f>
        <v>7138</v>
      </c>
      <c r="O39" s="44">
        <f>O33+O38</f>
        <v>1492</v>
      </c>
      <c r="P39" s="208">
        <f>IF(L39=""," ",ROUND(O39/N39*100,1))</f>
        <v>20.9</v>
      </c>
      <c r="Q39" s="45">
        <f>Q33+Q38</f>
        <v>115</v>
      </c>
      <c r="R39" s="44">
        <f>R33+R38</f>
        <v>53</v>
      </c>
      <c r="S39" s="44">
        <f>S33+S38</f>
        <v>873</v>
      </c>
      <c r="T39" s="44">
        <f>T33+T38</f>
        <v>74</v>
      </c>
      <c r="U39" s="208">
        <f>IF(Q39=""," ",ROUND(T39/S39*100,1))</f>
        <v>8.5</v>
      </c>
      <c r="V39" s="46">
        <f>SUM(V10:V32)</f>
        <v>888</v>
      </c>
      <c r="W39" s="44">
        <f>SUM(W10:W32)</f>
        <v>29</v>
      </c>
      <c r="X39" s="230">
        <f>IF(V39=0," ",ROUND(W39/V39*100,1))</f>
        <v>3.3</v>
      </c>
      <c r="Y39" s="44">
        <f>SUM(Y10:Y32)</f>
        <v>822</v>
      </c>
      <c r="Z39" s="44">
        <f>SUM(Z10:Z32)</f>
        <v>20</v>
      </c>
      <c r="AA39" s="231">
        <f>IF(Y39=0," ",ROUND(Z39/Y39*100,1))</f>
        <v>2.4</v>
      </c>
    </row>
    <row r="40" spans="6:27" ht="13.5" customHeight="1">
      <c r="F40" s="153"/>
      <c r="K40" s="154"/>
      <c r="P40" s="154"/>
      <c r="U40" s="154"/>
      <c r="X40" s="154"/>
      <c r="AA40" s="154"/>
    </row>
    <row r="41" spans="4:28" ht="13.5" customHeight="1">
      <c r="D41" s="2" t="s">
        <v>194</v>
      </c>
      <c r="F41" s="153"/>
      <c r="K41" s="154"/>
      <c r="P41" s="154"/>
      <c r="U41" s="154"/>
      <c r="X41" s="154"/>
      <c r="AA41" s="154"/>
      <c r="AB41" s="59"/>
    </row>
    <row r="42" spans="4:28" ht="13.5" customHeight="1">
      <c r="D42" s="2" t="s">
        <v>195</v>
      </c>
      <c r="F42" s="153"/>
      <c r="K42" s="154"/>
      <c r="P42" s="154"/>
      <c r="U42" s="154"/>
      <c r="X42" s="154"/>
      <c r="AA42" s="154"/>
      <c r="AB42" s="58"/>
    </row>
    <row r="44" spans="1:10" ht="13.5">
      <c r="A44" s="37" t="s">
        <v>77</v>
      </c>
      <c r="B44" s="38"/>
      <c r="C44" s="39"/>
      <c r="D44" s="40"/>
      <c r="E44" s="41"/>
      <c r="F44" s="41"/>
      <c r="G44" s="41"/>
      <c r="H44" s="41"/>
      <c r="I44" s="41"/>
      <c r="J44" s="41"/>
    </row>
    <row r="45" spans="1:8" ht="13.5">
      <c r="A45" s="35" t="s">
        <v>86</v>
      </c>
      <c r="E45" s="43"/>
      <c r="F45" s="43" t="s">
        <v>85</v>
      </c>
      <c r="H45" s="43"/>
    </row>
  </sheetData>
  <sheetProtection/>
  <mergeCells count="28">
    <mergeCell ref="AB17:AD17"/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C4:E4"/>
    <mergeCell ref="G4:I4"/>
    <mergeCell ref="B3:N3"/>
    <mergeCell ref="E7:K7"/>
    <mergeCell ref="L7:P7"/>
    <mergeCell ref="K4:N4"/>
    <mergeCell ref="C39:D39"/>
    <mergeCell ref="P8:P9"/>
    <mergeCell ref="E8:E9"/>
    <mergeCell ref="G8:G9"/>
    <mergeCell ref="F8:F9"/>
    <mergeCell ref="N8:N9"/>
    <mergeCell ref="I8:I9"/>
    <mergeCell ref="K8:K9"/>
    <mergeCell ref="L8:L9"/>
  </mergeCells>
  <conditionalFormatting sqref="J10:J32 M34:M37 H10:H32 M10:M32 O30:O32 R10:R32 W10:W32 Z10:Z32 T34:T37 R34:R37 O34:O37 O10:O28 T10:T16 T18:T3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5" r:id="rId1" display="http://www.stat.go.jp/index/seido/9-5.htm"/>
  </hyperlinks>
  <printOptions/>
  <pageMargins left="0.2" right="0.2" top="0.46" bottom="0.5905511811023623" header="0.2" footer="0.5118110236220472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2006-11-20T07:44:03Z</cp:lastPrinted>
  <dcterms:created xsi:type="dcterms:W3CDTF">2002-01-07T10:53:07Z</dcterms:created>
  <dcterms:modified xsi:type="dcterms:W3CDTF">2006-12-05T08:43:03Z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