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'4-1'!$A$1:$X$27</definedName>
    <definedName name="_xlnm.Print_Area" localSheetId="1">'4-2'!$A$1:$AA$38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<sst xmlns="http://schemas.openxmlformats.org/spreadsheetml/2006/main" count="439" uniqueCount="180">
  <si>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</si>
  <si>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</si>
  <si>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</si>
  <si>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</si>
  <si>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</si>
  <si>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</si>
  <si>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</si>
  <si>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</si>
  <si>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</si>
  <si>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</si>
  <si>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</si>
  <si>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</si>
  <si>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</si>
  <si>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</si>
  <si>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</si>
  <si>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</si>
  <si>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</si>
  <si>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</si>
  <si>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</si>
  <si>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</si>
  <si>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</si>
  <si>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</si>
  <si>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</si>
  <si>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</si>
  <si>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</si>
  <si>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</si>
  <si>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</si>
  <si>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</si>
  <si>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</si>
  <si>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</si>
  <si>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</si>
  <si>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</si>
  <si>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</si>
  <si>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</si>
  <si>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</si>
  <si>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</si>
  <si>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</si>
  <si>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</si>
  <si>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</si>
  <si>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</si>
  <si>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</si>
  <si>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</si>
  <si>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</si>
  <si>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</si>
  <si>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</si>
  <si>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</si>
  <si>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</si>
  <si>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</si>
  <si>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</si>
  <si>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</si>
  <si>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</si>
  <si>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</si>
  <si>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</si>
  <si>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</si>
  <si>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</si>
  <si>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</si>
  <si>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</si>
  <si>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</si>
  <si>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</si>
  <si>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</si>
  <si>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</si>
  <si>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</si>
  <si>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</si>
  <si>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</si>
  <si>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</si>
  <si>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</si>
  <si>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</si>
  <si>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</si>
  <si>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</si>
  <si>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</si>
  <si>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</si>
  <si>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</si>
  <si>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</si>
  <si>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</si>
  <si>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</si>
  <si>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</si>
  <si>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</si>
  <si>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</si>
  <si>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</si>
  <si>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</si>
  <si>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</si>
  <si>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</si>
  <si>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</si>
  <si>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</si>
  <si>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</si>
  <si>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</si>
  <si>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</si>
  <si>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</si>
  <si>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</si>
  <si>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</si>
  <si>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</si>
  <si>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</si>
  <si>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鳥取県</t>
  </si>
  <si>
    <t>境港市男女共同参画センター</t>
  </si>
  <si>
    <t>若桜町男女共同参画プラン</t>
  </si>
  <si>
    <t>日野町男女共同参画推進計画</t>
  </si>
  <si>
    <t>江府町男女共同参画プラン</t>
  </si>
  <si>
    <t>鳥取県</t>
  </si>
  <si>
    <t>鳥取市</t>
  </si>
  <si>
    <t>男女共同参画課</t>
  </si>
  <si>
    <t>鳥取市男女共同参画推進条例</t>
  </si>
  <si>
    <t xml:space="preserve"> </t>
  </si>
  <si>
    <t>鳥取市男女共同参画かがやきプラン</t>
  </si>
  <si>
    <t>H18.1</t>
  </si>
  <si>
    <t>H18～H22</t>
  </si>
  <si>
    <t>鳥取市男女共同参画センター（輝なんせ鳥取）</t>
  </si>
  <si>
    <t>鳥取市男女共同参画都市宣言</t>
  </si>
  <si>
    <t>米子市</t>
  </si>
  <si>
    <t>男女共同参画推進室</t>
  </si>
  <si>
    <t>米子市男女共同参画推進計画</t>
  </si>
  <si>
    <t>H15.3</t>
  </si>
  <si>
    <t>H15～H24</t>
  </si>
  <si>
    <t>米子市男女共同参画センター</t>
  </si>
  <si>
    <t>倉吉市</t>
  </si>
  <si>
    <t>人権政策課</t>
  </si>
  <si>
    <t>倉吉市男女共同参画推進条例</t>
  </si>
  <si>
    <t>第３次くらよし男女共同参画プラン</t>
  </si>
  <si>
    <t>H18.3</t>
  </si>
  <si>
    <t>くらよし男女共同参画年宣言</t>
  </si>
  <si>
    <t>境港市</t>
  </si>
  <si>
    <t>境港市　女と男のいきいきプラン</t>
  </si>
  <si>
    <t>H17.1</t>
  </si>
  <si>
    <t>H16～H25</t>
  </si>
  <si>
    <t>岩美町</t>
  </si>
  <si>
    <t>総務課人権同和対策室</t>
  </si>
  <si>
    <t>若桜町</t>
  </si>
  <si>
    <t>H15.2</t>
  </si>
  <si>
    <t>H15～H18</t>
  </si>
  <si>
    <t>智頭町</t>
  </si>
  <si>
    <t>総務課人権同和政策室</t>
  </si>
  <si>
    <t>八頭町</t>
  </si>
  <si>
    <t>企画人権課</t>
  </si>
  <si>
    <t>八頭町男女がともに輝くまちづくり条例</t>
  </si>
  <si>
    <t>八頭町男女共同参画プラン</t>
  </si>
  <si>
    <t>三朝町</t>
  </si>
  <si>
    <t>総務課</t>
  </si>
  <si>
    <t>三朝町男女共同参画プラン</t>
  </si>
  <si>
    <t>湯梨浜町</t>
  </si>
  <si>
    <t>企画課</t>
  </si>
  <si>
    <t>ゆりはま男女共同参画プラン</t>
  </si>
  <si>
    <t>H18～H20</t>
  </si>
  <si>
    <t>琴浦町</t>
  </si>
  <si>
    <t>企画情報課</t>
  </si>
  <si>
    <t>北栄町</t>
  </si>
  <si>
    <t>北栄町男女共同参画推進条例</t>
  </si>
  <si>
    <t>日吉津村</t>
  </si>
  <si>
    <t>住民課</t>
  </si>
  <si>
    <t>大山町</t>
  </si>
  <si>
    <t>人権推進課</t>
  </si>
  <si>
    <t>南部町</t>
  </si>
  <si>
    <t>町民生活課人権施策室</t>
  </si>
  <si>
    <t>伯耆町</t>
  </si>
  <si>
    <t>教育委員会人権政策室</t>
  </si>
  <si>
    <t>伯耆町男女共同参画推進条例</t>
  </si>
  <si>
    <t>伯耆町男女共同参画推進計画</t>
  </si>
  <si>
    <t>日南町</t>
  </si>
  <si>
    <t>日南町男女共同参画プラン</t>
  </si>
  <si>
    <t>H15.12</t>
  </si>
  <si>
    <t>H15～H19</t>
  </si>
  <si>
    <t>日野町</t>
  </si>
  <si>
    <t>総務企画課</t>
  </si>
  <si>
    <t>H16.3</t>
  </si>
  <si>
    <t>H16～H22</t>
  </si>
  <si>
    <t>江府町</t>
  </si>
  <si>
    <t>H17.3</t>
  </si>
  <si>
    <t>H17～H22</t>
  </si>
  <si>
    <t>その他：平成　年　月　日</t>
  </si>
  <si>
    <t>市（区）町
村名</t>
  </si>
  <si>
    <t>平成22年度</t>
  </si>
  <si>
    <t>40～60</t>
  </si>
  <si>
    <t>平成17年度</t>
  </si>
  <si>
    <t>期限なし</t>
  </si>
  <si>
    <t>広域（東部）</t>
  </si>
  <si>
    <t>広域（中部）</t>
  </si>
  <si>
    <t>広域（西部）</t>
  </si>
  <si>
    <t>市（区）町村コード</t>
  </si>
  <si>
    <t>平成18年度</t>
  </si>
  <si>
    <t>なし</t>
  </si>
  <si>
    <t>男女共同参画・女性のための総合的な施設名称
(平成18年4月1日現在で開設済の施設)</t>
  </si>
  <si>
    <t>男女共同参画に関する計画
（平成18年4月1日現在で有効なもの）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</si>
</sst>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2" fillId="2" borderId="10" xfId="21" applyFont="1" applyFill="1" applyBorder="1" applyAlignment="1">
      <alignment vertical="center"/>
      <protection/>
    </xf>
    <xf numFmtId="0" fontId="2" fillId="2" borderId="6" xfId="21" applyFont="1" applyFill="1" applyBorder="1" applyAlignment="1">
      <alignment vertical="center"/>
      <protection/>
    </xf>
    <xf numFmtId="0" fontId="2" fillId="2" borderId="10" xfId="21" applyFont="1" applyFill="1" applyBorder="1" applyAlignment="1">
      <alignment vertical="center" shrinkToFit="1"/>
      <protection/>
    </xf>
    <xf numFmtId="0" fontId="2" fillId="2" borderId="11" xfId="21" applyFont="1" applyFill="1" applyBorder="1" applyAlignment="1">
      <alignment vertical="center"/>
      <protection/>
    </xf>
    <xf numFmtId="0" fontId="2" fillId="2" borderId="10" xfId="21" applyFont="1" applyFill="1" applyBorder="1" applyAlignment="1">
      <alignment vertical="center" wrapText="1"/>
      <protection/>
    </xf>
    <xf numFmtId="185" fontId="2" fillId="2" borderId="12" xfId="21" applyNumberFormat="1" applyFont="1" applyFill="1" applyBorder="1" applyAlignment="1">
      <alignment vertical="center"/>
      <protection/>
    </xf>
    <xf numFmtId="57" fontId="2" fillId="2" borderId="12" xfId="21" applyNumberFormat="1" applyFont="1" applyFill="1" applyBorder="1" applyAlignment="1">
      <alignment vertical="center"/>
      <protection/>
    </xf>
    <xf numFmtId="0" fontId="2" fillId="2" borderId="6" xfId="21" applyNumberFormat="1" applyFont="1" applyFill="1" applyBorder="1" applyAlignment="1">
      <alignment vertical="center"/>
      <protection/>
    </xf>
    <xf numFmtId="0" fontId="2" fillId="2" borderId="13" xfId="21" applyFont="1" applyFill="1" applyBorder="1" applyAlignment="1">
      <alignment vertical="center" wrapText="1"/>
      <protection/>
    </xf>
    <xf numFmtId="58" fontId="2" fillId="2" borderId="12" xfId="21" applyNumberFormat="1" applyFont="1" applyFill="1" applyBorder="1" applyAlignment="1">
      <alignment vertical="center"/>
      <protection/>
    </xf>
    <xf numFmtId="0" fontId="2" fillId="2" borderId="14" xfId="21" applyNumberFormat="1" applyFont="1" applyFill="1" applyBorder="1" applyAlignment="1">
      <alignment vertical="center"/>
      <protection/>
    </xf>
    <xf numFmtId="0" fontId="2" fillId="2" borderId="15" xfId="21" applyFont="1" applyFill="1" applyBorder="1" applyAlignment="1">
      <alignment vertical="center" wrapText="1"/>
      <protection/>
    </xf>
    <xf numFmtId="0" fontId="2" fillId="2" borderId="16" xfId="21" applyFont="1" applyFill="1" applyBorder="1" applyAlignment="1">
      <alignment vertical="center"/>
      <protection/>
    </xf>
    <xf numFmtId="57" fontId="2" fillId="2" borderId="10" xfId="21" applyNumberFormat="1" applyFont="1" applyFill="1" applyBorder="1" applyAlignment="1">
      <alignment vertical="center"/>
      <protection/>
    </xf>
    <xf numFmtId="0" fontId="2" fillId="2" borderId="12" xfId="21" applyFont="1" applyFill="1" applyBorder="1" applyAlignment="1">
      <alignment vertical="center" wrapText="1"/>
      <protection/>
    </xf>
    <xf numFmtId="0" fontId="2" fillId="0" borderId="12" xfId="21" applyNumberFormat="1" applyFont="1" applyBorder="1" applyAlignment="1">
      <alignment vertical="center"/>
      <protection/>
    </xf>
    <xf numFmtId="0" fontId="2" fillId="0" borderId="6" xfId="21" applyNumberFormat="1" applyFont="1" applyBorder="1" applyAlignment="1">
      <alignment vertical="center"/>
      <protection/>
    </xf>
    <xf numFmtId="0" fontId="2" fillId="0" borderId="17" xfId="21" applyFont="1" applyBorder="1" applyAlignment="1">
      <alignment vertical="center"/>
      <protection/>
    </xf>
    <xf numFmtId="0" fontId="2" fillId="0" borderId="18" xfId="21" applyFont="1" applyBorder="1" applyAlignment="1">
      <alignment vertical="center"/>
      <protection/>
    </xf>
    <xf numFmtId="0" fontId="2" fillId="2" borderId="19" xfId="21" applyFont="1" applyFill="1" applyBorder="1" applyAlignment="1">
      <alignment vertical="center"/>
      <protection/>
    </xf>
    <xf numFmtId="0" fontId="2" fillId="0" borderId="20" xfId="21" applyFont="1" applyBorder="1" applyAlignment="1">
      <alignment horizontal="right" vertical="center"/>
      <protection/>
    </xf>
    <xf numFmtId="0" fontId="2" fillId="0" borderId="21" xfId="21" applyFont="1" applyBorder="1" applyAlignment="1">
      <alignment horizontal="right" vertical="center"/>
      <protection/>
    </xf>
    <xf numFmtId="0" fontId="2" fillId="2" borderId="22" xfId="21" applyFont="1" applyFill="1" applyBorder="1" applyAlignment="1">
      <alignment vertical="center"/>
      <protection/>
    </xf>
    <xf numFmtId="0" fontId="2" fillId="2" borderId="23" xfId="21" applyFont="1" applyFill="1" applyBorder="1" applyAlignment="1">
      <alignment vertical="center"/>
      <protection/>
    </xf>
    <xf numFmtId="0" fontId="2" fillId="2" borderId="24" xfId="21" applyFont="1" applyFill="1" applyBorder="1" applyAlignment="1">
      <alignment vertical="center"/>
      <protection/>
    </xf>
    <xf numFmtId="0" fontId="0" fillId="3" borderId="20" xfId="21" applyFont="1" applyFill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2" borderId="25" xfId="21" applyFont="1" applyFill="1" applyBorder="1" applyAlignment="1">
      <alignment vertical="center"/>
      <protection/>
    </xf>
    <xf numFmtId="0" fontId="0" fillId="2" borderId="24" xfId="2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0" fillId="2" borderId="22" xfId="21" applyFont="1" applyFill="1" applyBorder="1" applyAlignment="1">
      <alignment vertical="center"/>
      <protection/>
    </xf>
    <xf numFmtId="0" fontId="0" fillId="0" borderId="27" xfId="21" applyFont="1" applyBorder="1" applyAlignment="1">
      <alignment vertical="center"/>
      <protection/>
    </xf>
    <xf numFmtId="0" fontId="2" fillId="0" borderId="0" xfId="21" applyFont="1">
      <alignment vertical="center"/>
      <protection/>
    </xf>
    <xf numFmtId="0" fontId="5" fillId="0" borderId="0" xfId="21" applyFont="1">
      <alignment vertical="center"/>
      <protection/>
    </xf>
    <xf numFmtId="0" fontId="3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0" fillId="0" borderId="28" xfId="21" applyFont="1" applyBorder="1">
      <alignment vertical="center"/>
      <protection/>
    </xf>
    <xf numFmtId="58" fontId="10" fillId="0" borderId="29" xfId="21" applyNumberFormat="1" applyFont="1" applyBorder="1" applyAlignment="1">
      <alignment vertical="center"/>
      <protection/>
    </xf>
    <xf numFmtId="58" fontId="10" fillId="0" borderId="30" xfId="21" applyNumberFormat="1" applyFont="1" applyBorder="1" applyAlignment="1">
      <alignment vertical="center"/>
      <protection/>
    </xf>
    <xf numFmtId="58" fontId="10" fillId="0" borderId="31" xfId="21" applyNumberFormat="1" applyFont="1" applyBorder="1" applyAlignment="1">
      <alignment vertical="center"/>
      <protection/>
    </xf>
    <xf numFmtId="0" fontId="10" fillId="0" borderId="0" xfId="21" applyFont="1" applyBorder="1">
      <alignment vertical="center"/>
      <protection/>
    </xf>
    <xf numFmtId="0" fontId="10" fillId="0" borderId="0" xfId="21" applyFont="1" applyBorder="1" applyAlignment="1">
      <alignment horizontal="right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vertical="center"/>
      <protection/>
    </xf>
    <xf numFmtId="0" fontId="11" fillId="0" borderId="26" xfId="21" applyFont="1" applyBorder="1" applyAlignment="1">
      <alignment vertical="center"/>
      <protection/>
    </xf>
    <xf numFmtId="0" fontId="0" fillId="4" borderId="21" xfId="21" applyFill="1" applyBorder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0" fillId="0" borderId="0" xfId="21" applyFill="1" applyBorder="1">
      <alignment vertical="center"/>
      <protection/>
    </xf>
    <xf numFmtId="0" fontId="2" fillId="2" borderId="33" xfId="21" applyFont="1" applyFill="1" applyBorder="1" applyAlignment="1">
      <alignment wrapText="1"/>
      <protection/>
    </xf>
    <xf numFmtId="0" fontId="2" fillId="2" borderId="14" xfId="21" applyFont="1" applyFill="1" applyBorder="1" applyAlignment="1">
      <alignment wrapText="1"/>
      <protection/>
    </xf>
    <xf numFmtId="0" fontId="4" fillId="2" borderId="12" xfId="21" applyFont="1" applyFill="1" applyBorder="1" applyAlignment="1">
      <alignment wrapText="1"/>
      <protection/>
    </xf>
    <xf numFmtId="0" fontId="4" fillId="2" borderId="33" xfId="21" applyFont="1" applyFill="1" applyBorder="1" applyAlignment="1">
      <alignment wrapText="1"/>
      <protection/>
    </xf>
    <xf numFmtId="0" fontId="2" fillId="2" borderId="12" xfId="21" applyFont="1" applyFill="1" applyBorder="1" applyAlignment="1">
      <alignment wrapText="1"/>
      <protection/>
    </xf>
    <xf numFmtId="0" fontId="2" fillId="0" borderId="6" xfId="21" applyFont="1" applyFill="1" applyBorder="1" applyAlignment="1">
      <alignment wrapText="1"/>
      <protection/>
    </xf>
    <xf numFmtId="0" fontId="2" fillId="0" borderId="10" xfId="21" applyFont="1" applyBorder="1">
      <alignment vertical="center"/>
      <protection/>
    </xf>
    <xf numFmtId="0" fontId="2" fillId="0" borderId="6" xfId="21" applyFont="1" applyBorder="1">
      <alignment vertical="center"/>
      <protection/>
    </xf>
    <xf numFmtId="0" fontId="2" fillId="2" borderId="10" xfId="21" applyFont="1" applyFill="1" applyBorder="1">
      <alignment vertical="center"/>
      <protection/>
    </xf>
    <xf numFmtId="0" fontId="2" fillId="2" borderId="6" xfId="21" applyFont="1" applyFill="1" applyBorder="1">
      <alignment vertical="center"/>
      <protection/>
    </xf>
    <xf numFmtId="186" fontId="2" fillId="2" borderId="10" xfId="21" applyNumberFormat="1" applyFont="1" applyFill="1" applyBorder="1">
      <alignment vertical="center"/>
      <protection/>
    </xf>
    <xf numFmtId="0" fontId="2" fillId="2" borderId="12" xfId="21" applyFont="1" applyFill="1" applyBorder="1">
      <alignment vertical="center"/>
      <protection/>
    </xf>
    <xf numFmtId="179" fontId="2" fillId="3" borderId="6" xfId="21" applyNumberFormat="1" applyFont="1" applyFill="1" applyBorder="1">
      <alignment vertical="center"/>
      <protection/>
    </xf>
    <xf numFmtId="180" fontId="2" fillId="3" borderId="11" xfId="21" applyNumberFormat="1" applyFont="1" applyFill="1" applyBorder="1">
      <alignment vertical="center"/>
      <protection/>
    </xf>
    <xf numFmtId="180" fontId="2" fillId="3" borderId="6" xfId="21" applyNumberFormat="1" applyFont="1" applyFill="1" applyBorder="1">
      <alignment vertical="center"/>
      <protection/>
    </xf>
    <xf numFmtId="0" fontId="2" fillId="0" borderId="11" xfId="21" applyFont="1" applyBorder="1">
      <alignment vertical="center"/>
      <protection/>
    </xf>
    <xf numFmtId="0" fontId="2" fillId="0" borderId="18" xfId="21" applyFont="1" applyBorder="1">
      <alignment vertical="center"/>
      <protection/>
    </xf>
    <xf numFmtId="0" fontId="2" fillId="0" borderId="34" xfId="21" applyFont="1" applyBorder="1">
      <alignment vertical="center"/>
      <protection/>
    </xf>
    <xf numFmtId="0" fontId="2" fillId="2" borderId="18" xfId="21" applyFont="1" applyFill="1" applyBorder="1">
      <alignment vertical="center"/>
      <protection/>
    </xf>
    <xf numFmtId="0" fontId="2" fillId="2" borderId="17" xfId="21" applyFont="1" applyFill="1" applyBorder="1">
      <alignment vertical="center"/>
      <protection/>
    </xf>
    <xf numFmtId="0" fontId="2" fillId="2" borderId="33" xfId="21" applyFont="1" applyFill="1" applyBorder="1">
      <alignment vertical="center"/>
      <protection/>
    </xf>
    <xf numFmtId="0" fontId="2" fillId="0" borderId="20" xfId="21" applyFont="1" applyBorder="1">
      <alignment vertical="center"/>
      <protection/>
    </xf>
    <xf numFmtId="0" fontId="2" fillId="0" borderId="35" xfId="21" applyFont="1" applyBorder="1">
      <alignment vertical="center"/>
      <protection/>
    </xf>
    <xf numFmtId="0" fontId="2" fillId="2" borderId="20" xfId="21" applyFont="1" applyFill="1" applyBorder="1">
      <alignment vertical="center"/>
      <protection/>
    </xf>
    <xf numFmtId="0" fontId="2" fillId="2" borderId="21" xfId="21" applyFont="1" applyFill="1" applyBorder="1">
      <alignment vertical="center"/>
      <protection/>
    </xf>
    <xf numFmtId="0" fontId="2" fillId="2" borderId="22" xfId="21" applyFont="1" applyFill="1" applyBorder="1">
      <alignment vertical="center"/>
      <protection/>
    </xf>
    <xf numFmtId="0" fontId="2" fillId="2" borderId="25" xfId="21" applyFont="1" applyFill="1" applyBorder="1">
      <alignment vertical="center"/>
      <protection/>
    </xf>
    <xf numFmtId="179" fontId="2" fillId="3" borderId="24" xfId="21" applyNumberFormat="1" applyFont="1" applyFill="1" applyBorder="1">
      <alignment vertical="center"/>
      <protection/>
    </xf>
    <xf numFmtId="0" fontId="2" fillId="2" borderId="36" xfId="21" applyFont="1" applyFill="1" applyBorder="1">
      <alignment vertical="center"/>
      <protection/>
    </xf>
    <xf numFmtId="179" fontId="2" fillId="3" borderId="21" xfId="21" applyNumberFormat="1" applyFont="1" applyFill="1" applyBorder="1">
      <alignment vertical="center"/>
      <protection/>
    </xf>
    <xf numFmtId="180" fontId="2" fillId="3" borderId="23" xfId="21" applyNumberFormat="1" applyFont="1" applyFill="1" applyBorder="1">
      <alignment vertical="center"/>
      <protection/>
    </xf>
    <xf numFmtId="180" fontId="2" fillId="3" borderId="24" xfId="21" applyNumberFormat="1" applyFont="1" applyFill="1" applyBorder="1">
      <alignment vertical="center"/>
      <protection/>
    </xf>
    <xf numFmtId="0" fontId="2" fillId="0" borderId="4" xfId="21" applyFont="1" applyBorder="1">
      <alignment vertical="center"/>
      <protection/>
    </xf>
    <xf numFmtId="0" fontId="2" fillId="0" borderId="9" xfId="21" applyFont="1" applyBorder="1">
      <alignment vertical="center"/>
      <protection/>
    </xf>
    <xf numFmtId="0" fontId="2" fillId="2" borderId="4" xfId="21" applyFont="1" applyFill="1" applyBorder="1">
      <alignment vertical="center"/>
      <protection/>
    </xf>
    <xf numFmtId="0" fontId="2" fillId="2" borderId="5" xfId="21" applyFont="1" applyFill="1" applyBorder="1">
      <alignment vertical="center"/>
      <protection/>
    </xf>
    <xf numFmtId="0" fontId="2" fillId="2" borderId="37" xfId="21" applyFont="1" applyFill="1" applyBorder="1">
      <alignment vertical="center"/>
      <protection/>
    </xf>
    <xf numFmtId="0" fontId="2" fillId="2" borderId="38" xfId="21" applyFont="1" applyFill="1" applyBorder="1">
      <alignment vertical="center"/>
      <protection/>
    </xf>
    <xf numFmtId="179" fontId="2" fillId="3" borderId="39" xfId="21" applyNumberFormat="1" applyFont="1" applyFill="1" applyBorder="1">
      <alignment vertical="center"/>
      <protection/>
    </xf>
    <xf numFmtId="0" fontId="2" fillId="2" borderId="19" xfId="21" applyFont="1" applyFill="1" applyBorder="1">
      <alignment vertical="center"/>
      <protection/>
    </xf>
    <xf numFmtId="179" fontId="2" fillId="3" borderId="40" xfId="21" applyNumberFormat="1" applyFont="1" applyFill="1" applyBorder="1">
      <alignment vertical="center"/>
      <protection/>
    </xf>
    <xf numFmtId="180" fontId="2" fillId="3" borderId="41" xfId="21" applyNumberFormat="1" applyFont="1" applyFill="1" applyBorder="1">
      <alignment vertical="center"/>
      <protection/>
    </xf>
    <xf numFmtId="180" fontId="2" fillId="3" borderId="39" xfId="21" applyNumberFormat="1" applyFont="1" applyFill="1" applyBorder="1">
      <alignment vertical="center"/>
      <protection/>
    </xf>
    <xf numFmtId="0" fontId="2" fillId="2" borderId="42" xfId="21" applyFont="1" applyFill="1" applyBorder="1">
      <alignment vertical="center"/>
      <protection/>
    </xf>
    <xf numFmtId="0" fontId="2" fillId="2" borderId="43" xfId="21" applyFont="1" applyFill="1" applyBorder="1">
      <alignment vertical="center"/>
      <protection/>
    </xf>
    <xf numFmtId="179" fontId="2" fillId="3" borderId="44" xfId="21" applyNumberFormat="1" applyFont="1" applyFill="1" applyBorder="1">
      <alignment vertical="center"/>
      <protection/>
    </xf>
    <xf numFmtId="180" fontId="2" fillId="3" borderId="45" xfId="21" applyNumberFormat="1" applyFont="1" applyFill="1" applyBorder="1">
      <alignment vertical="center"/>
      <protection/>
    </xf>
    <xf numFmtId="180" fontId="2" fillId="3" borderId="44" xfId="21" applyNumberFormat="1" applyFont="1" applyFill="1" applyBorder="1">
      <alignment vertical="center"/>
      <protection/>
    </xf>
    <xf numFmtId="0" fontId="2" fillId="0" borderId="3" xfId="21" applyFont="1" applyBorder="1">
      <alignment vertical="center"/>
      <protection/>
    </xf>
    <xf numFmtId="0" fontId="2" fillId="0" borderId="8" xfId="21" applyFont="1" applyBorder="1">
      <alignment vertical="center"/>
      <protection/>
    </xf>
    <xf numFmtId="0" fontId="2" fillId="2" borderId="3" xfId="21" applyFont="1" applyFill="1" applyBorder="1">
      <alignment vertical="center"/>
      <protection/>
    </xf>
    <xf numFmtId="0" fontId="2" fillId="2" borderId="46" xfId="21" applyFont="1" applyFill="1" applyBorder="1">
      <alignment vertical="center"/>
      <protection/>
    </xf>
    <xf numFmtId="0" fontId="2" fillId="2" borderId="47" xfId="21" applyFont="1" applyFill="1" applyBorder="1">
      <alignment vertical="center"/>
      <protection/>
    </xf>
    <xf numFmtId="0" fontId="2" fillId="2" borderId="48" xfId="21" applyFont="1" applyFill="1" applyBorder="1">
      <alignment vertical="center"/>
      <protection/>
    </xf>
    <xf numFmtId="179" fontId="2" fillId="3" borderId="49" xfId="21" applyNumberFormat="1" applyFont="1" applyFill="1" applyBorder="1">
      <alignment vertical="center"/>
      <protection/>
    </xf>
    <xf numFmtId="179" fontId="2" fillId="3" borderId="46" xfId="21" applyNumberFormat="1" applyFont="1" applyFill="1" applyBorder="1">
      <alignment vertical="center"/>
      <protection/>
    </xf>
    <xf numFmtId="180" fontId="2" fillId="3" borderId="50" xfId="21" applyNumberFormat="1" applyFont="1" applyFill="1" applyBorder="1">
      <alignment vertical="center"/>
      <protection/>
    </xf>
    <xf numFmtId="180" fontId="2" fillId="3" borderId="49" xfId="21" applyNumberFormat="1" applyFont="1" applyFill="1" applyBorder="1">
      <alignment vertical="center"/>
      <protection/>
    </xf>
    <xf numFmtId="0" fontId="2" fillId="2" borderId="21" xfId="21" applyFont="1" applyFill="1" applyBorder="1" applyAlignment="1">
      <alignment horizontal="right"/>
      <protection/>
    </xf>
    <xf numFmtId="0" fontId="2" fillId="3" borderId="27" xfId="21" applyFont="1" applyFill="1" applyBorder="1">
      <alignment vertical="center"/>
      <protection/>
    </xf>
    <xf numFmtId="0" fontId="2" fillId="3" borderId="36" xfId="21" applyFont="1" applyFill="1" applyBorder="1">
      <alignment vertical="center"/>
      <protection/>
    </xf>
    <xf numFmtId="0" fontId="2" fillId="3" borderId="20" xfId="21" applyFont="1" applyFill="1" applyBorder="1">
      <alignment vertical="center"/>
      <protection/>
    </xf>
    <xf numFmtId="180" fontId="2" fillId="3" borderId="35" xfId="21" applyNumberFormat="1" applyFont="1" applyFill="1" applyBorder="1">
      <alignment vertical="center"/>
      <protection/>
    </xf>
    <xf numFmtId="180" fontId="2" fillId="3" borderId="21" xfId="21" applyNumberFormat="1" applyFont="1" applyFill="1" applyBorder="1">
      <alignment vertical="center"/>
      <protection/>
    </xf>
    <xf numFmtId="0" fontId="0" fillId="0" borderId="0" xfId="0" applyFont="1" applyBorder="1" applyAlignment="1">
      <alignment horizontal="center"/>
    </xf>
    <xf numFmtId="0" fontId="15" fillId="0" borderId="0" xfId="16" applyFont="1" applyAlignment="1">
      <alignment/>
    </xf>
    <xf numFmtId="0" fontId="2" fillId="2" borderId="5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14" fillId="0" borderId="52" xfId="0" applyFont="1" applyBorder="1" applyAlignment="1">
      <alignment horizontal="center" wrapText="1"/>
    </xf>
    <xf numFmtId="0" fontId="2" fillId="0" borderId="26" xfId="21" applyFont="1" applyBorder="1" applyAlignment="1">
      <alignment horizontal="center" vertical="center"/>
      <protection/>
    </xf>
    <xf numFmtId="0" fontId="0" fillId="0" borderId="26" xfId="21" applyBorder="1" applyAlignment="1">
      <alignment horizontal="center" vertical="center"/>
      <protection/>
    </xf>
    <xf numFmtId="0" fontId="2" fillId="2" borderId="53" xfId="0" applyFont="1" applyFill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14" fillId="2" borderId="58" xfId="0" applyFont="1" applyFill="1" applyBorder="1" applyAlignment="1">
      <alignment horizontal="center" wrapText="1"/>
    </xf>
    <xf numFmtId="0" fontId="14" fillId="0" borderId="59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2" xfId="21" applyFont="1" applyFill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2" fillId="2" borderId="55" xfId="21" applyFont="1" applyFill="1" applyBorder="1" applyAlignment="1">
      <alignment wrapText="1"/>
      <protection/>
    </xf>
    <xf numFmtId="0" fontId="2" fillId="2" borderId="54" xfId="21" applyFont="1" applyFill="1" applyBorder="1" applyAlignment="1">
      <alignment wrapText="1"/>
      <protection/>
    </xf>
    <xf numFmtId="0" fontId="2" fillId="2" borderId="64" xfId="21" applyFont="1" applyFill="1" applyBorder="1" applyAlignment="1">
      <alignment wrapText="1"/>
      <protection/>
    </xf>
    <xf numFmtId="0" fontId="2" fillId="2" borderId="40" xfId="21" applyFont="1" applyFill="1" applyBorder="1" applyAlignment="1">
      <alignment wrapText="1"/>
      <protection/>
    </xf>
    <xf numFmtId="0" fontId="2" fillId="2" borderId="56" xfId="21" applyFont="1" applyFill="1" applyBorder="1" applyAlignment="1">
      <alignment wrapText="1"/>
      <protection/>
    </xf>
    <xf numFmtId="0" fontId="2" fillId="2" borderId="57" xfId="21" applyFont="1" applyFill="1" applyBorder="1" applyAlignment="1">
      <alignment wrapText="1"/>
      <protection/>
    </xf>
    <xf numFmtId="0" fontId="0" fillId="0" borderId="57" xfId="21" applyFont="1" applyBorder="1" applyAlignment="1">
      <alignment wrapText="1"/>
      <protection/>
    </xf>
    <xf numFmtId="0" fontId="0" fillId="0" borderId="2" xfId="21" applyFont="1" applyBorder="1" applyAlignment="1">
      <alignment wrapText="1"/>
      <protection/>
    </xf>
    <xf numFmtId="0" fontId="2" fillId="2" borderId="11" xfId="21" applyFont="1" applyFill="1" applyBorder="1" applyAlignment="1">
      <alignment/>
      <protection/>
    </xf>
    <xf numFmtId="0" fontId="0" fillId="0" borderId="55" xfId="21" applyFont="1" applyBorder="1" applyAlignment="1">
      <alignment/>
      <protection/>
    </xf>
    <xf numFmtId="0" fontId="0" fillId="0" borderId="65" xfId="21" applyFont="1" applyBorder="1" applyAlignment="1">
      <alignment/>
      <protection/>
    </xf>
    <xf numFmtId="0" fontId="2" fillId="2" borderId="6" xfId="21" applyFont="1" applyFill="1" applyBorder="1" applyAlignment="1">
      <alignment wrapText="1"/>
      <protection/>
    </xf>
    <xf numFmtId="0" fontId="2" fillId="2" borderId="34" xfId="21" applyFont="1" applyFill="1" applyBorder="1" applyAlignment="1">
      <alignment wrapText="1"/>
      <protection/>
    </xf>
    <xf numFmtId="0" fontId="0" fillId="0" borderId="9" xfId="21" applyFont="1" applyBorder="1" applyAlignment="1">
      <alignment/>
      <protection/>
    </xf>
    <xf numFmtId="0" fontId="2" fillId="2" borderId="66" xfId="21" applyFont="1" applyFill="1" applyBorder="1" applyAlignment="1">
      <alignment wrapText="1"/>
      <protection/>
    </xf>
    <xf numFmtId="0" fontId="0" fillId="0" borderId="4" xfId="21" applyFont="1" applyBorder="1" applyAlignment="1">
      <alignment/>
      <protection/>
    </xf>
    <xf numFmtId="0" fontId="2" fillId="2" borderId="13" xfId="21" applyFont="1" applyFill="1" applyBorder="1" applyAlignment="1">
      <alignment wrapText="1"/>
      <protection/>
    </xf>
    <xf numFmtId="0" fontId="2" fillId="2" borderId="10" xfId="21" applyFont="1" applyFill="1" applyBorder="1" applyAlignment="1">
      <alignment wrapText="1"/>
      <protection/>
    </xf>
    <xf numFmtId="0" fontId="2" fillId="2" borderId="11" xfId="21" applyFont="1" applyFill="1" applyBorder="1" applyAlignment="1">
      <alignment wrapText="1"/>
      <protection/>
    </xf>
    <xf numFmtId="0" fontId="2" fillId="2" borderId="12" xfId="21" applyFont="1" applyFill="1" applyBorder="1" applyAlignment="1">
      <alignment wrapText="1"/>
      <protection/>
    </xf>
    <xf numFmtId="0" fontId="2" fillId="0" borderId="54" xfId="21" applyFont="1" applyBorder="1" applyAlignment="1">
      <alignment horizontal="center" wrapText="1"/>
      <protection/>
    </xf>
    <xf numFmtId="0" fontId="2" fillId="0" borderId="10" xfId="21" applyFont="1" applyBorder="1" applyAlignment="1">
      <alignment horizontal="center" wrapText="1"/>
      <protection/>
    </xf>
    <xf numFmtId="0" fontId="2" fillId="2" borderId="54" xfId="21" applyFont="1" applyFill="1" applyBorder="1" applyAlignment="1">
      <alignment horizontal="center" wrapText="1"/>
      <protection/>
    </xf>
    <xf numFmtId="0" fontId="2" fillId="2" borderId="10" xfId="21" applyFont="1" applyFill="1" applyBorder="1" applyAlignment="1">
      <alignment horizontal="center" wrapText="1"/>
      <protection/>
    </xf>
    <xf numFmtId="0" fontId="2" fillId="2" borderId="40" xfId="21" applyFont="1" applyFill="1" applyBorder="1" applyAlignment="1">
      <alignment horizontal="center" wrapText="1"/>
      <protection/>
    </xf>
    <xf numFmtId="0" fontId="2" fillId="2" borderId="6" xfId="21" applyFont="1" applyFill="1" applyBorder="1" applyAlignment="1">
      <alignment horizontal="center" wrapText="1"/>
      <protection/>
    </xf>
    <xf numFmtId="0" fontId="2" fillId="0" borderId="7" xfId="21" applyFont="1" applyBorder="1" applyAlignment="1">
      <alignment horizontal="center" wrapText="1"/>
      <protection/>
    </xf>
    <xf numFmtId="0" fontId="2" fillId="0" borderId="8" xfId="21" applyFont="1" applyBorder="1" applyAlignment="1">
      <alignment horizontal="center" wrapText="1"/>
      <protection/>
    </xf>
    <xf numFmtId="0" fontId="2" fillId="0" borderId="9" xfId="21" applyFont="1" applyBorder="1" applyAlignment="1">
      <alignment horizontal="center" wrapText="1"/>
      <protection/>
    </xf>
    <xf numFmtId="0" fontId="2" fillId="2" borderId="33" xfId="21" applyFont="1" applyFill="1" applyBorder="1" applyAlignment="1">
      <alignment wrapText="1"/>
      <protection/>
    </xf>
    <xf numFmtId="0" fontId="2" fillId="2" borderId="1" xfId="21" applyFont="1" applyFill="1" applyBorder="1" applyAlignment="1">
      <alignment wrapText="1"/>
      <protection/>
    </xf>
    <xf numFmtId="58" fontId="10" fillId="0" borderId="29" xfId="21" applyNumberFormat="1" applyFont="1" applyBorder="1" applyAlignment="1">
      <alignment horizontal="center" vertical="center"/>
      <protection/>
    </xf>
    <xf numFmtId="58" fontId="10" fillId="0" borderId="30" xfId="21" applyNumberFormat="1" applyFont="1" applyBorder="1" applyAlignment="1">
      <alignment horizontal="center" vertical="center"/>
      <protection/>
    </xf>
    <xf numFmtId="0" fontId="12" fillId="0" borderId="67" xfId="21" applyFont="1" applyBorder="1" applyAlignment="1">
      <alignment vertical="center" wrapText="1"/>
      <protection/>
    </xf>
    <xf numFmtId="0" fontId="12" fillId="0" borderId="30" xfId="21" applyFont="1" applyBorder="1" applyAlignment="1">
      <alignment vertical="center" wrapText="1"/>
      <protection/>
    </xf>
    <xf numFmtId="0" fontId="12" fillId="0" borderId="31" xfId="21" applyFont="1" applyBorder="1" applyAlignment="1">
      <alignment vertical="center" wrapText="1"/>
      <protection/>
    </xf>
    <xf numFmtId="0" fontId="2" fillId="2" borderId="60" xfId="21" applyFont="1" applyFill="1" applyBorder="1" applyAlignment="1">
      <alignment wrapText="1"/>
      <protection/>
    </xf>
    <xf numFmtId="0" fontId="2" fillId="2" borderId="61" xfId="21" applyFont="1" applyFill="1" applyBorder="1" applyAlignment="1">
      <alignment wrapText="1"/>
      <protection/>
    </xf>
    <xf numFmtId="0" fontId="14" fillId="2" borderId="5" xfId="0" applyFont="1" applyFill="1" applyBorder="1" applyAlignment="1">
      <alignment horizont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1調査票４（鳥取県06.08.25）再送" xfId="21"/>
    <cellStyle name="Followed Hyperlink" xfId="22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view="pageBreakPreview" zoomScaleSheetLayoutView="100" workbookViewId="0" topLeftCell="N1">
      <selection activeCell="S7" sqref="S7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125" style="2" customWidth="1"/>
    <col min="5" max="5" width="13.625" style="2" customWidth="1"/>
    <col min="6" max="6" width="3.625" style="2" customWidth="1"/>
    <col min="7" max="7" width="3.50390625" style="2" customWidth="1"/>
    <col min="8" max="9" width="4.375" style="2" customWidth="1"/>
    <col min="10" max="10" width="24.875" style="2" customWidth="1"/>
    <col min="11" max="12" width="8.50390625" style="2" customWidth="1"/>
    <col min="13" max="13" width="8.625" style="2" customWidth="1"/>
    <col min="14" max="14" width="4.375" style="2" customWidth="1"/>
    <col min="15" max="15" width="22.50390625" style="2" customWidth="1"/>
    <col min="16" max="16" width="10.375" style="2" customWidth="1"/>
    <col min="17" max="17" width="11.625" style="2" customWidth="1"/>
    <col min="18" max="18" width="3.75390625" style="2" customWidth="1"/>
    <col min="19" max="19" width="21.125" style="2" customWidth="1"/>
    <col min="20" max="20" width="7.75390625" style="2" customWidth="1"/>
    <col min="21" max="21" width="8.50390625" style="2" customWidth="1"/>
    <col min="22" max="22" width="18.87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14" t="s">
        <v>60</v>
      </c>
      <c r="U2" s="24"/>
    </row>
    <row r="3" ht="12.75" thickBot="1"/>
    <row r="4" spans="1:24" s="1" customFormat="1" ht="31.5" customHeight="1">
      <c r="A4" s="163" t="s">
        <v>6</v>
      </c>
      <c r="B4" s="167" t="s">
        <v>57</v>
      </c>
      <c r="C4" s="164" t="s">
        <v>0</v>
      </c>
      <c r="D4" s="165" t="s">
        <v>58</v>
      </c>
      <c r="E4" s="174" t="s">
        <v>11</v>
      </c>
      <c r="F4" s="10"/>
      <c r="G4" s="148" t="s">
        <v>39</v>
      </c>
      <c r="H4" s="155" t="s">
        <v>7</v>
      </c>
      <c r="I4" s="170" t="s">
        <v>10</v>
      </c>
      <c r="J4" s="159" t="s">
        <v>82</v>
      </c>
      <c r="K4" s="172"/>
      <c r="L4" s="172"/>
      <c r="M4" s="172"/>
      <c r="N4" s="173"/>
      <c r="O4" s="159" t="s">
        <v>179</v>
      </c>
      <c r="P4" s="172"/>
      <c r="Q4" s="172"/>
      <c r="R4" s="173"/>
      <c r="S4" s="143" t="s">
        <v>178</v>
      </c>
      <c r="T4" s="161" t="s">
        <v>78</v>
      </c>
      <c r="U4" s="159" t="s">
        <v>22</v>
      </c>
      <c r="V4" s="160"/>
      <c r="W4" s="160"/>
      <c r="X4" s="5"/>
    </row>
    <row r="5" spans="1:24" s="1" customFormat="1" ht="15" customHeight="1">
      <c r="A5" s="153"/>
      <c r="B5" s="168"/>
      <c r="C5" s="158"/>
      <c r="D5" s="166"/>
      <c r="E5" s="175"/>
      <c r="F5" s="11"/>
      <c r="G5" s="149"/>
      <c r="H5" s="152"/>
      <c r="I5" s="171"/>
      <c r="J5" s="156" t="s">
        <v>30</v>
      </c>
      <c r="K5" s="157"/>
      <c r="L5" s="157"/>
      <c r="M5" s="158"/>
      <c r="N5" s="9" t="s">
        <v>31</v>
      </c>
      <c r="O5" s="156" t="s">
        <v>32</v>
      </c>
      <c r="P5" s="157"/>
      <c r="Q5" s="158"/>
      <c r="R5" s="9" t="s">
        <v>31</v>
      </c>
      <c r="S5" s="144"/>
      <c r="T5" s="162"/>
      <c r="U5" s="152" t="s">
        <v>26</v>
      </c>
      <c r="V5" s="154" t="s">
        <v>27</v>
      </c>
      <c r="W5" s="154" t="s">
        <v>28</v>
      </c>
      <c r="X5" s="151" t="s">
        <v>29</v>
      </c>
    </row>
    <row r="6" spans="1:24" s="1" customFormat="1" ht="38.25" customHeight="1">
      <c r="A6" s="153"/>
      <c r="B6" s="169"/>
      <c r="C6" s="158"/>
      <c r="D6" s="166"/>
      <c r="E6" s="176"/>
      <c r="F6" s="12" t="s">
        <v>38</v>
      </c>
      <c r="G6" s="150"/>
      <c r="H6" s="152"/>
      <c r="I6" s="171"/>
      <c r="J6" s="6" t="s">
        <v>19</v>
      </c>
      <c r="K6" s="4" t="s">
        <v>16</v>
      </c>
      <c r="L6" s="4" t="s">
        <v>17</v>
      </c>
      <c r="M6" s="4" t="s">
        <v>18</v>
      </c>
      <c r="N6" s="8" t="s">
        <v>40</v>
      </c>
      <c r="O6" s="7" t="s">
        <v>42</v>
      </c>
      <c r="P6" s="4" t="s">
        <v>25</v>
      </c>
      <c r="Q6" s="4" t="s">
        <v>21</v>
      </c>
      <c r="R6" s="217" t="s">
        <v>41</v>
      </c>
      <c r="S6" s="144"/>
      <c r="T6" s="145"/>
      <c r="U6" s="153"/>
      <c r="V6" s="154"/>
      <c r="W6" s="154"/>
      <c r="X6" s="151"/>
    </row>
    <row r="7" spans="1:24" ht="30" customHeight="1">
      <c r="A7" s="27">
        <v>31</v>
      </c>
      <c r="B7" s="28">
        <v>201</v>
      </c>
      <c r="C7" s="29" t="s">
        <v>97</v>
      </c>
      <c r="D7" s="30" t="s">
        <v>98</v>
      </c>
      <c r="E7" s="31" t="s">
        <v>99</v>
      </c>
      <c r="F7" s="32">
        <v>1</v>
      </c>
      <c r="G7" s="30">
        <v>1</v>
      </c>
      <c r="H7" s="29">
        <v>1</v>
      </c>
      <c r="I7" s="30">
        <v>1</v>
      </c>
      <c r="J7" s="33" t="s">
        <v>100</v>
      </c>
      <c r="K7" s="34">
        <v>37337</v>
      </c>
      <c r="L7" s="35">
        <v>37341</v>
      </c>
      <c r="M7" s="35">
        <v>37347</v>
      </c>
      <c r="N7" s="36" t="s">
        <v>101</v>
      </c>
      <c r="O7" s="37" t="s">
        <v>102</v>
      </c>
      <c r="P7" s="38" t="s">
        <v>103</v>
      </c>
      <c r="Q7" s="39" t="s">
        <v>104</v>
      </c>
      <c r="R7" s="30"/>
      <c r="S7" s="40" t="s">
        <v>105</v>
      </c>
      <c r="T7" s="41">
        <v>0</v>
      </c>
      <c r="U7" s="42">
        <v>38258</v>
      </c>
      <c r="V7" s="43" t="s">
        <v>106</v>
      </c>
      <c r="W7" s="44">
        <v>2</v>
      </c>
      <c r="X7" s="45">
        <v>1</v>
      </c>
    </row>
    <row r="8" spans="1:24" ht="30" customHeight="1">
      <c r="A8" s="27">
        <v>31</v>
      </c>
      <c r="B8" s="28">
        <v>202</v>
      </c>
      <c r="C8" s="29" t="s">
        <v>97</v>
      </c>
      <c r="D8" s="30" t="s">
        <v>107</v>
      </c>
      <c r="E8" s="31" t="s">
        <v>108</v>
      </c>
      <c r="F8" s="32">
        <v>1</v>
      </c>
      <c r="G8" s="30">
        <v>1</v>
      </c>
      <c r="H8" s="29">
        <v>1</v>
      </c>
      <c r="I8" s="30">
        <v>1</v>
      </c>
      <c r="J8" s="33"/>
      <c r="K8" s="34" t="s">
        <v>101</v>
      </c>
      <c r="L8" s="35" t="s">
        <v>101</v>
      </c>
      <c r="M8" s="35" t="s">
        <v>101</v>
      </c>
      <c r="N8" s="36">
        <v>0</v>
      </c>
      <c r="O8" s="37" t="s">
        <v>109</v>
      </c>
      <c r="P8" s="38" t="s">
        <v>110</v>
      </c>
      <c r="Q8" s="39" t="s">
        <v>111</v>
      </c>
      <c r="R8" s="30"/>
      <c r="S8" s="40" t="s">
        <v>112</v>
      </c>
      <c r="T8" s="41">
        <v>0</v>
      </c>
      <c r="U8" s="42" t="s">
        <v>101</v>
      </c>
      <c r="V8" s="43"/>
      <c r="W8" s="44" t="s">
        <v>101</v>
      </c>
      <c r="X8" s="45">
        <v>0</v>
      </c>
    </row>
    <row r="9" spans="1:24" ht="30" customHeight="1">
      <c r="A9" s="27">
        <v>31</v>
      </c>
      <c r="B9" s="28">
        <v>203</v>
      </c>
      <c r="C9" s="29" t="s">
        <v>97</v>
      </c>
      <c r="D9" s="30" t="s">
        <v>113</v>
      </c>
      <c r="E9" s="31" t="s">
        <v>114</v>
      </c>
      <c r="F9" s="32">
        <v>1</v>
      </c>
      <c r="G9" s="30">
        <v>2</v>
      </c>
      <c r="H9" s="29">
        <v>1</v>
      </c>
      <c r="I9" s="30">
        <v>1</v>
      </c>
      <c r="J9" s="33" t="s">
        <v>115</v>
      </c>
      <c r="K9" s="34">
        <v>38336</v>
      </c>
      <c r="L9" s="35">
        <v>38338</v>
      </c>
      <c r="M9" s="35">
        <v>38443</v>
      </c>
      <c r="N9" s="36" t="s">
        <v>101</v>
      </c>
      <c r="O9" s="37" t="s">
        <v>116</v>
      </c>
      <c r="P9" s="38" t="s">
        <v>117</v>
      </c>
      <c r="Q9" s="39" t="s">
        <v>104</v>
      </c>
      <c r="R9" s="30"/>
      <c r="S9" s="40"/>
      <c r="T9" s="41">
        <v>1</v>
      </c>
      <c r="U9" s="42">
        <v>37700</v>
      </c>
      <c r="V9" s="43" t="s">
        <v>118</v>
      </c>
      <c r="W9" s="44">
        <v>2</v>
      </c>
      <c r="X9" s="45">
        <v>0</v>
      </c>
    </row>
    <row r="10" spans="1:24" ht="30" customHeight="1">
      <c r="A10" s="27">
        <v>31</v>
      </c>
      <c r="B10" s="28">
        <v>204</v>
      </c>
      <c r="C10" s="29" t="s">
        <v>97</v>
      </c>
      <c r="D10" s="30" t="s">
        <v>119</v>
      </c>
      <c r="E10" s="31" t="s">
        <v>114</v>
      </c>
      <c r="F10" s="32">
        <v>1</v>
      </c>
      <c r="G10" s="30">
        <v>2</v>
      </c>
      <c r="H10" s="29">
        <v>1</v>
      </c>
      <c r="I10" s="30">
        <v>1</v>
      </c>
      <c r="J10" s="33"/>
      <c r="K10" s="34" t="s">
        <v>101</v>
      </c>
      <c r="L10" s="35" t="s">
        <v>101</v>
      </c>
      <c r="M10" s="35" t="s">
        <v>101</v>
      </c>
      <c r="N10" s="36">
        <v>0</v>
      </c>
      <c r="O10" s="37" t="s">
        <v>120</v>
      </c>
      <c r="P10" s="38" t="s">
        <v>121</v>
      </c>
      <c r="Q10" s="39" t="s">
        <v>122</v>
      </c>
      <c r="R10" s="30"/>
      <c r="S10" s="40" t="s">
        <v>93</v>
      </c>
      <c r="T10" s="41">
        <v>0</v>
      </c>
      <c r="U10" s="42" t="s">
        <v>101</v>
      </c>
      <c r="V10" s="43"/>
      <c r="W10" s="44" t="s">
        <v>101</v>
      </c>
      <c r="X10" s="45">
        <v>0</v>
      </c>
    </row>
    <row r="11" spans="1:24" ht="30" customHeight="1">
      <c r="A11" s="27">
        <v>31</v>
      </c>
      <c r="B11" s="28">
        <v>302</v>
      </c>
      <c r="C11" s="29" t="s">
        <v>97</v>
      </c>
      <c r="D11" s="30" t="s">
        <v>123</v>
      </c>
      <c r="E11" s="31" t="s">
        <v>124</v>
      </c>
      <c r="F11" s="32">
        <v>1</v>
      </c>
      <c r="G11" s="30">
        <v>2</v>
      </c>
      <c r="H11" s="29">
        <v>0</v>
      </c>
      <c r="I11" s="30">
        <v>0</v>
      </c>
      <c r="J11" s="33"/>
      <c r="K11" s="34" t="s">
        <v>101</v>
      </c>
      <c r="L11" s="35" t="s">
        <v>101</v>
      </c>
      <c r="M11" s="35" t="s">
        <v>101</v>
      </c>
      <c r="N11" s="36">
        <v>0</v>
      </c>
      <c r="O11" s="37"/>
      <c r="P11" s="38" t="s">
        <v>101</v>
      </c>
      <c r="Q11" s="39" t="s">
        <v>101</v>
      </c>
      <c r="R11" s="30">
        <v>1</v>
      </c>
      <c r="S11" s="40"/>
      <c r="T11" s="41">
        <v>0</v>
      </c>
      <c r="U11" s="42" t="s">
        <v>101</v>
      </c>
      <c r="V11" s="43"/>
      <c r="W11" s="44" t="s">
        <v>101</v>
      </c>
      <c r="X11" s="45">
        <v>0</v>
      </c>
    </row>
    <row r="12" spans="1:24" ht="30" customHeight="1">
      <c r="A12" s="27">
        <v>31</v>
      </c>
      <c r="B12" s="28">
        <v>325</v>
      </c>
      <c r="C12" s="29" t="s">
        <v>97</v>
      </c>
      <c r="D12" s="30" t="s">
        <v>125</v>
      </c>
      <c r="E12" s="31" t="s">
        <v>124</v>
      </c>
      <c r="F12" s="32">
        <v>1</v>
      </c>
      <c r="G12" s="30">
        <v>2</v>
      </c>
      <c r="H12" s="29">
        <v>0</v>
      </c>
      <c r="I12" s="30">
        <v>0</v>
      </c>
      <c r="J12" s="33"/>
      <c r="K12" s="34" t="s">
        <v>101</v>
      </c>
      <c r="L12" s="35" t="s">
        <v>101</v>
      </c>
      <c r="M12" s="35" t="s">
        <v>101</v>
      </c>
      <c r="N12" s="36">
        <v>0</v>
      </c>
      <c r="O12" s="37" t="s">
        <v>94</v>
      </c>
      <c r="P12" s="38" t="s">
        <v>126</v>
      </c>
      <c r="Q12" s="39" t="s">
        <v>127</v>
      </c>
      <c r="R12" s="30"/>
      <c r="S12" s="40"/>
      <c r="T12" s="41">
        <v>0</v>
      </c>
      <c r="U12" s="42" t="s">
        <v>101</v>
      </c>
      <c r="V12" s="43"/>
      <c r="W12" s="44" t="s">
        <v>101</v>
      </c>
      <c r="X12" s="45">
        <v>0</v>
      </c>
    </row>
    <row r="13" spans="1:24" ht="30" customHeight="1">
      <c r="A13" s="27">
        <v>31</v>
      </c>
      <c r="B13" s="28">
        <v>328</v>
      </c>
      <c r="C13" s="29" t="s">
        <v>97</v>
      </c>
      <c r="D13" s="30" t="s">
        <v>128</v>
      </c>
      <c r="E13" s="31" t="s">
        <v>129</v>
      </c>
      <c r="F13" s="32">
        <v>1</v>
      </c>
      <c r="G13" s="30">
        <v>2</v>
      </c>
      <c r="H13" s="29">
        <v>1</v>
      </c>
      <c r="I13" s="30">
        <v>0</v>
      </c>
      <c r="J13" s="33"/>
      <c r="K13" s="34" t="s">
        <v>101</v>
      </c>
      <c r="L13" s="35" t="s">
        <v>101</v>
      </c>
      <c r="M13" s="35" t="s">
        <v>101</v>
      </c>
      <c r="N13" s="36">
        <v>0</v>
      </c>
      <c r="O13" s="37"/>
      <c r="P13" s="38" t="s">
        <v>101</v>
      </c>
      <c r="Q13" s="39" t="s">
        <v>101</v>
      </c>
      <c r="R13" s="30">
        <v>1</v>
      </c>
      <c r="S13" s="40"/>
      <c r="T13" s="41">
        <v>0</v>
      </c>
      <c r="U13" s="42" t="s">
        <v>101</v>
      </c>
      <c r="V13" s="43"/>
      <c r="W13" s="44" t="s">
        <v>101</v>
      </c>
      <c r="X13" s="45">
        <v>0</v>
      </c>
    </row>
    <row r="14" spans="1:24" ht="30" customHeight="1">
      <c r="A14" s="27">
        <v>31</v>
      </c>
      <c r="B14" s="28">
        <v>329</v>
      </c>
      <c r="C14" s="29" t="s">
        <v>97</v>
      </c>
      <c r="D14" s="30" t="s">
        <v>130</v>
      </c>
      <c r="E14" s="31" t="s">
        <v>131</v>
      </c>
      <c r="F14" s="32">
        <v>1</v>
      </c>
      <c r="G14" s="30">
        <v>2</v>
      </c>
      <c r="H14" s="29">
        <v>1</v>
      </c>
      <c r="I14" s="30">
        <v>1</v>
      </c>
      <c r="J14" s="33" t="s">
        <v>132</v>
      </c>
      <c r="K14" s="34">
        <v>38442</v>
      </c>
      <c r="L14" s="35">
        <v>38442</v>
      </c>
      <c r="M14" s="35">
        <v>38442</v>
      </c>
      <c r="N14" s="36" t="s">
        <v>101</v>
      </c>
      <c r="O14" s="37" t="s">
        <v>133</v>
      </c>
      <c r="P14" s="38" t="s">
        <v>117</v>
      </c>
      <c r="Q14" s="39" t="s">
        <v>104</v>
      </c>
      <c r="R14" s="30"/>
      <c r="S14" s="40"/>
      <c r="T14" s="41">
        <v>1</v>
      </c>
      <c r="U14" s="42" t="s">
        <v>101</v>
      </c>
      <c r="V14" s="43"/>
      <c r="W14" s="44" t="s">
        <v>101</v>
      </c>
      <c r="X14" s="45">
        <v>0</v>
      </c>
    </row>
    <row r="15" spans="1:24" ht="30" customHeight="1">
      <c r="A15" s="27">
        <v>31</v>
      </c>
      <c r="B15" s="28">
        <v>364</v>
      </c>
      <c r="C15" s="29" t="s">
        <v>97</v>
      </c>
      <c r="D15" s="30" t="s">
        <v>134</v>
      </c>
      <c r="E15" s="31" t="s">
        <v>135</v>
      </c>
      <c r="F15" s="32">
        <v>1</v>
      </c>
      <c r="G15" s="30">
        <v>2</v>
      </c>
      <c r="H15" s="29">
        <v>0</v>
      </c>
      <c r="I15" s="30">
        <v>0</v>
      </c>
      <c r="J15" s="33"/>
      <c r="K15" s="34" t="s">
        <v>101</v>
      </c>
      <c r="L15" s="35" t="s">
        <v>101</v>
      </c>
      <c r="M15" s="35" t="s">
        <v>101</v>
      </c>
      <c r="N15" s="36">
        <v>0</v>
      </c>
      <c r="O15" s="37" t="s">
        <v>136</v>
      </c>
      <c r="P15" s="38" t="s">
        <v>117</v>
      </c>
      <c r="Q15" s="39" t="s">
        <v>104</v>
      </c>
      <c r="R15" s="30"/>
      <c r="S15" s="40"/>
      <c r="T15" s="41">
        <v>0</v>
      </c>
      <c r="U15" s="42" t="s">
        <v>101</v>
      </c>
      <c r="V15" s="43"/>
      <c r="W15" s="44" t="s">
        <v>101</v>
      </c>
      <c r="X15" s="45">
        <v>0</v>
      </c>
    </row>
    <row r="16" spans="1:24" ht="30" customHeight="1">
      <c r="A16" s="27">
        <v>31</v>
      </c>
      <c r="B16" s="28">
        <v>370</v>
      </c>
      <c r="C16" s="29" t="s">
        <v>97</v>
      </c>
      <c r="D16" s="30" t="s">
        <v>137</v>
      </c>
      <c r="E16" s="31" t="s">
        <v>138</v>
      </c>
      <c r="F16" s="32">
        <v>1</v>
      </c>
      <c r="G16" s="30">
        <v>2</v>
      </c>
      <c r="H16" s="29">
        <v>0</v>
      </c>
      <c r="I16" s="30">
        <v>0</v>
      </c>
      <c r="J16" s="33"/>
      <c r="K16" s="34" t="s">
        <v>101</v>
      </c>
      <c r="L16" s="35" t="s">
        <v>101</v>
      </c>
      <c r="M16" s="35" t="s">
        <v>101</v>
      </c>
      <c r="N16" s="36">
        <v>5</v>
      </c>
      <c r="O16" s="37" t="s">
        <v>139</v>
      </c>
      <c r="P16" s="38" t="s">
        <v>117</v>
      </c>
      <c r="Q16" s="39" t="s">
        <v>140</v>
      </c>
      <c r="R16" s="30"/>
      <c r="S16" s="40"/>
      <c r="T16" s="41">
        <v>0</v>
      </c>
      <c r="U16" s="42" t="s">
        <v>101</v>
      </c>
      <c r="V16" s="43"/>
      <c r="W16" s="44" t="s">
        <v>101</v>
      </c>
      <c r="X16" s="45">
        <v>0</v>
      </c>
    </row>
    <row r="17" spans="1:24" ht="30" customHeight="1">
      <c r="A17" s="27">
        <v>31</v>
      </c>
      <c r="B17" s="28">
        <v>371</v>
      </c>
      <c r="C17" s="29" t="s">
        <v>97</v>
      </c>
      <c r="D17" s="30" t="s">
        <v>141</v>
      </c>
      <c r="E17" s="31" t="s">
        <v>142</v>
      </c>
      <c r="F17" s="32">
        <v>1</v>
      </c>
      <c r="G17" s="30">
        <v>2</v>
      </c>
      <c r="H17" s="29">
        <v>0</v>
      </c>
      <c r="I17" s="30">
        <v>0</v>
      </c>
      <c r="J17" s="33"/>
      <c r="K17" s="34" t="s">
        <v>101</v>
      </c>
      <c r="L17" s="35" t="s">
        <v>101</v>
      </c>
      <c r="M17" s="35" t="s">
        <v>101</v>
      </c>
      <c r="N17" s="36">
        <v>2</v>
      </c>
      <c r="O17" s="37"/>
      <c r="P17" s="38" t="s">
        <v>101</v>
      </c>
      <c r="Q17" s="39" t="s">
        <v>101</v>
      </c>
      <c r="R17" s="30">
        <v>0</v>
      </c>
      <c r="S17" s="40"/>
      <c r="T17" s="41">
        <v>1</v>
      </c>
      <c r="U17" s="42" t="s">
        <v>101</v>
      </c>
      <c r="V17" s="43"/>
      <c r="W17" s="44" t="s">
        <v>101</v>
      </c>
      <c r="X17" s="45">
        <v>0</v>
      </c>
    </row>
    <row r="18" spans="1:24" ht="30" customHeight="1">
      <c r="A18" s="27">
        <v>31</v>
      </c>
      <c r="B18" s="28">
        <v>372</v>
      </c>
      <c r="C18" s="29" t="s">
        <v>97</v>
      </c>
      <c r="D18" s="30" t="s">
        <v>143</v>
      </c>
      <c r="E18" s="31" t="s">
        <v>142</v>
      </c>
      <c r="F18" s="32">
        <v>1</v>
      </c>
      <c r="G18" s="30">
        <v>2</v>
      </c>
      <c r="H18" s="29">
        <v>0</v>
      </c>
      <c r="I18" s="30">
        <v>0</v>
      </c>
      <c r="J18" s="33" t="s">
        <v>144</v>
      </c>
      <c r="K18" s="34">
        <v>38792</v>
      </c>
      <c r="L18" s="35">
        <v>38799</v>
      </c>
      <c r="M18" s="35">
        <v>38808</v>
      </c>
      <c r="N18" s="36" t="s">
        <v>101</v>
      </c>
      <c r="O18" s="37"/>
      <c r="P18" s="38" t="s">
        <v>101</v>
      </c>
      <c r="Q18" s="39" t="s">
        <v>101</v>
      </c>
      <c r="R18" s="30">
        <v>1</v>
      </c>
      <c r="S18" s="40"/>
      <c r="T18" s="41">
        <v>0</v>
      </c>
      <c r="U18" s="42" t="s">
        <v>101</v>
      </c>
      <c r="V18" s="43"/>
      <c r="W18" s="44" t="s">
        <v>101</v>
      </c>
      <c r="X18" s="45">
        <v>0</v>
      </c>
    </row>
    <row r="19" spans="1:24" ht="30" customHeight="1">
      <c r="A19" s="27">
        <v>31</v>
      </c>
      <c r="B19" s="28">
        <v>384</v>
      </c>
      <c r="C19" s="29" t="s">
        <v>97</v>
      </c>
      <c r="D19" s="30" t="s">
        <v>145</v>
      </c>
      <c r="E19" s="31" t="s">
        <v>146</v>
      </c>
      <c r="F19" s="32">
        <v>1</v>
      </c>
      <c r="G19" s="30">
        <v>2</v>
      </c>
      <c r="H19" s="29">
        <v>0</v>
      </c>
      <c r="I19" s="30">
        <v>0</v>
      </c>
      <c r="J19" s="33"/>
      <c r="K19" s="34" t="s">
        <v>101</v>
      </c>
      <c r="L19" s="35" t="s">
        <v>101</v>
      </c>
      <c r="M19" s="35" t="s">
        <v>101</v>
      </c>
      <c r="N19" s="36">
        <v>5</v>
      </c>
      <c r="O19" s="37"/>
      <c r="P19" s="38" t="s">
        <v>101</v>
      </c>
      <c r="Q19" s="39" t="s">
        <v>101</v>
      </c>
      <c r="R19" s="30">
        <v>1</v>
      </c>
      <c r="S19" s="40"/>
      <c r="T19" s="41">
        <v>0</v>
      </c>
      <c r="U19" s="42" t="s">
        <v>101</v>
      </c>
      <c r="V19" s="43"/>
      <c r="W19" s="44" t="s">
        <v>101</v>
      </c>
      <c r="X19" s="45">
        <v>0</v>
      </c>
    </row>
    <row r="20" spans="1:24" ht="30" customHeight="1">
      <c r="A20" s="27">
        <v>31</v>
      </c>
      <c r="B20" s="28">
        <v>386</v>
      </c>
      <c r="C20" s="29" t="s">
        <v>97</v>
      </c>
      <c r="D20" s="30" t="s">
        <v>147</v>
      </c>
      <c r="E20" s="31" t="s">
        <v>148</v>
      </c>
      <c r="F20" s="32">
        <v>1</v>
      </c>
      <c r="G20" s="30">
        <v>2</v>
      </c>
      <c r="H20" s="29">
        <v>0</v>
      </c>
      <c r="I20" s="30">
        <v>1</v>
      </c>
      <c r="J20" s="33"/>
      <c r="K20" s="34" t="s">
        <v>101</v>
      </c>
      <c r="L20" s="35" t="s">
        <v>101</v>
      </c>
      <c r="M20" s="35" t="s">
        <v>101</v>
      </c>
      <c r="N20" s="36">
        <v>6</v>
      </c>
      <c r="O20" s="37"/>
      <c r="P20" s="38" t="s">
        <v>101</v>
      </c>
      <c r="Q20" s="39" t="s">
        <v>101</v>
      </c>
      <c r="R20" s="30">
        <v>1</v>
      </c>
      <c r="S20" s="40"/>
      <c r="T20" s="41">
        <v>0</v>
      </c>
      <c r="U20" s="42" t="s">
        <v>101</v>
      </c>
      <c r="V20" s="43"/>
      <c r="W20" s="44" t="s">
        <v>101</v>
      </c>
      <c r="X20" s="45">
        <v>0</v>
      </c>
    </row>
    <row r="21" spans="1:24" ht="30" customHeight="1">
      <c r="A21" s="27">
        <v>31</v>
      </c>
      <c r="B21" s="28">
        <v>389</v>
      </c>
      <c r="C21" s="29" t="s">
        <v>97</v>
      </c>
      <c r="D21" s="30" t="s">
        <v>149</v>
      </c>
      <c r="E21" s="31" t="s">
        <v>150</v>
      </c>
      <c r="F21" s="32">
        <v>1</v>
      </c>
      <c r="G21" s="30">
        <v>2</v>
      </c>
      <c r="H21" s="29">
        <v>0</v>
      </c>
      <c r="I21" s="30">
        <v>0</v>
      </c>
      <c r="J21" s="33"/>
      <c r="K21" s="34" t="s">
        <v>101</v>
      </c>
      <c r="L21" s="35" t="s">
        <v>101</v>
      </c>
      <c r="M21" s="35" t="s">
        <v>101</v>
      </c>
      <c r="N21" s="36">
        <v>4</v>
      </c>
      <c r="O21" s="37"/>
      <c r="P21" s="38" t="s">
        <v>101</v>
      </c>
      <c r="Q21" s="39" t="s">
        <v>101</v>
      </c>
      <c r="R21" s="30">
        <v>1</v>
      </c>
      <c r="S21" s="40"/>
      <c r="T21" s="41">
        <v>0</v>
      </c>
      <c r="U21" s="42" t="s">
        <v>101</v>
      </c>
      <c r="V21" s="43"/>
      <c r="W21" s="44" t="s">
        <v>101</v>
      </c>
      <c r="X21" s="45">
        <v>0</v>
      </c>
    </row>
    <row r="22" spans="1:24" ht="30" customHeight="1">
      <c r="A22" s="27">
        <v>31</v>
      </c>
      <c r="B22" s="28">
        <v>390</v>
      </c>
      <c r="C22" s="29" t="s">
        <v>97</v>
      </c>
      <c r="D22" s="30" t="s">
        <v>151</v>
      </c>
      <c r="E22" s="31" t="s">
        <v>152</v>
      </c>
      <c r="F22" s="32">
        <v>2</v>
      </c>
      <c r="G22" s="30">
        <v>2</v>
      </c>
      <c r="H22" s="29">
        <v>0</v>
      </c>
      <c r="I22" s="30">
        <v>1</v>
      </c>
      <c r="J22" s="33" t="s">
        <v>153</v>
      </c>
      <c r="K22" s="34">
        <v>38800</v>
      </c>
      <c r="L22" s="35">
        <v>38800</v>
      </c>
      <c r="M22" s="35">
        <v>38808</v>
      </c>
      <c r="N22" s="36" t="s">
        <v>101</v>
      </c>
      <c r="O22" s="37" t="s">
        <v>154</v>
      </c>
      <c r="P22" s="38" t="s">
        <v>117</v>
      </c>
      <c r="Q22" s="39" t="s">
        <v>104</v>
      </c>
      <c r="R22" s="30"/>
      <c r="S22" s="40"/>
      <c r="T22" s="41">
        <v>0</v>
      </c>
      <c r="U22" s="42" t="s">
        <v>101</v>
      </c>
      <c r="V22" s="43"/>
      <c r="W22" s="44" t="s">
        <v>101</v>
      </c>
      <c r="X22" s="45">
        <v>0</v>
      </c>
    </row>
    <row r="23" spans="1:24" ht="30" customHeight="1">
      <c r="A23" s="27">
        <v>31</v>
      </c>
      <c r="B23" s="46">
        <v>401</v>
      </c>
      <c r="C23" s="29" t="s">
        <v>97</v>
      </c>
      <c r="D23" s="30" t="s">
        <v>155</v>
      </c>
      <c r="E23" s="31" t="s">
        <v>124</v>
      </c>
      <c r="F23" s="32">
        <v>1</v>
      </c>
      <c r="G23" s="30">
        <v>2</v>
      </c>
      <c r="H23" s="29">
        <v>0</v>
      </c>
      <c r="I23" s="30">
        <v>0</v>
      </c>
      <c r="J23" s="33"/>
      <c r="K23" s="34" t="s">
        <v>101</v>
      </c>
      <c r="L23" s="35" t="s">
        <v>101</v>
      </c>
      <c r="M23" s="35" t="s">
        <v>101</v>
      </c>
      <c r="N23" s="36">
        <v>0</v>
      </c>
      <c r="O23" s="37" t="s">
        <v>156</v>
      </c>
      <c r="P23" s="38" t="s">
        <v>157</v>
      </c>
      <c r="Q23" s="39" t="s">
        <v>158</v>
      </c>
      <c r="R23" s="30"/>
      <c r="S23" s="40"/>
      <c r="T23" s="41">
        <v>0</v>
      </c>
      <c r="U23" s="42" t="s">
        <v>101</v>
      </c>
      <c r="V23" s="43"/>
      <c r="W23" s="44" t="s">
        <v>101</v>
      </c>
      <c r="X23" s="45">
        <v>0</v>
      </c>
    </row>
    <row r="24" spans="1:24" ht="30" customHeight="1">
      <c r="A24" s="27">
        <v>31</v>
      </c>
      <c r="B24" s="46">
        <v>402</v>
      </c>
      <c r="C24" s="29" t="s">
        <v>97</v>
      </c>
      <c r="D24" s="30" t="s">
        <v>159</v>
      </c>
      <c r="E24" s="31" t="s">
        <v>160</v>
      </c>
      <c r="F24" s="32">
        <v>1</v>
      </c>
      <c r="G24" s="30">
        <v>2</v>
      </c>
      <c r="H24" s="29">
        <v>0</v>
      </c>
      <c r="I24" s="30">
        <v>0</v>
      </c>
      <c r="J24" s="33"/>
      <c r="K24" s="34" t="s">
        <v>101</v>
      </c>
      <c r="L24" s="35" t="s">
        <v>101</v>
      </c>
      <c r="M24" s="35" t="s">
        <v>101</v>
      </c>
      <c r="N24" s="36">
        <v>5</v>
      </c>
      <c r="O24" s="37" t="s">
        <v>95</v>
      </c>
      <c r="P24" s="38" t="s">
        <v>161</v>
      </c>
      <c r="Q24" s="39" t="s">
        <v>162</v>
      </c>
      <c r="R24" s="30"/>
      <c r="S24" s="40"/>
      <c r="T24" s="41">
        <v>0</v>
      </c>
      <c r="U24" s="42" t="s">
        <v>101</v>
      </c>
      <c r="V24" s="43"/>
      <c r="W24" s="44" t="s">
        <v>101</v>
      </c>
      <c r="X24" s="45">
        <v>0</v>
      </c>
    </row>
    <row r="25" spans="1:24" ht="30" customHeight="1" thickBot="1">
      <c r="A25" s="47">
        <v>31</v>
      </c>
      <c r="B25" s="46">
        <v>403</v>
      </c>
      <c r="C25" s="48" t="s">
        <v>97</v>
      </c>
      <c r="D25" s="30" t="s">
        <v>163</v>
      </c>
      <c r="E25" s="31" t="s">
        <v>124</v>
      </c>
      <c r="F25" s="32">
        <v>1</v>
      </c>
      <c r="G25" s="30">
        <v>2</v>
      </c>
      <c r="H25" s="29">
        <v>0</v>
      </c>
      <c r="I25" s="30">
        <v>0</v>
      </c>
      <c r="J25" s="33"/>
      <c r="K25" s="34" t="s">
        <v>101</v>
      </c>
      <c r="L25" s="35" t="s">
        <v>101</v>
      </c>
      <c r="M25" s="35" t="s">
        <v>101</v>
      </c>
      <c r="N25" s="36">
        <v>4</v>
      </c>
      <c r="O25" s="37" t="s">
        <v>96</v>
      </c>
      <c r="P25" s="38" t="s">
        <v>164</v>
      </c>
      <c r="Q25" s="39" t="s">
        <v>165</v>
      </c>
      <c r="R25" s="30"/>
      <c r="S25" s="40"/>
      <c r="T25" s="41">
        <v>1</v>
      </c>
      <c r="U25" s="42" t="s">
        <v>101</v>
      </c>
      <c r="V25" s="43"/>
      <c r="W25" s="44" t="s">
        <v>101</v>
      </c>
      <c r="X25" s="45">
        <v>0</v>
      </c>
    </row>
    <row r="26" spans="1:24" ht="30" customHeight="1" thickBot="1">
      <c r="A26" s="49"/>
      <c r="B26" s="50">
        <v>1000</v>
      </c>
      <c r="C26" s="146" t="s">
        <v>24</v>
      </c>
      <c r="D26" s="147"/>
      <c r="E26" s="51"/>
      <c r="F26" s="52"/>
      <c r="G26" s="53"/>
      <c r="H26" s="54">
        <f>SUM(H7:H25)</f>
        <v>6</v>
      </c>
      <c r="I26" s="55">
        <f>SUM(I7:I25)</f>
        <v>7</v>
      </c>
      <c r="J26" s="54">
        <f>COUNTA(J7:J25)</f>
        <v>5</v>
      </c>
      <c r="K26" s="56"/>
      <c r="L26" s="56"/>
      <c r="M26" s="56"/>
      <c r="N26" s="57"/>
      <c r="O26" s="54">
        <f>COUNTA(O7:O25)</f>
        <v>12</v>
      </c>
      <c r="P26" s="56"/>
      <c r="Q26" s="56"/>
      <c r="R26" s="57"/>
      <c r="S26" s="54">
        <f>COUNTA(S7:S25)</f>
        <v>3</v>
      </c>
      <c r="T26" s="58">
        <f>SUM(T7:T25)</f>
        <v>4</v>
      </c>
      <c r="U26" s="59"/>
      <c r="V26" s="54">
        <f>COUNTA(V7:V25)</f>
        <v>2</v>
      </c>
      <c r="W26" s="60"/>
      <c r="X26" s="55">
        <f>SUM(X7:X25)</f>
        <v>1</v>
      </c>
    </row>
    <row r="27" spans="2:24" ht="12">
      <c r="B27" s="25"/>
      <c r="C27" s="25"/>
      <c r="D27" s="25"/>
      <c r="E27" s="26"/>
      <c r="F27" s="26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10" ht="13.5">
      <c r="A28" s="15" t="s">
        <v>77</v>
      </c>
      <c r="B28" s="16"/>
      <c r="C28" s="17"/>
      <c r="D28" s="18"/>
      <c r="E28" s="19"/>
      <c r="F28" s="19"/>
      <c r="G28" s="19"/>
      <c r="H28" s="19"/>
      <c r="I28" s="19"/>
      <c r="J28" s="19"/>
    </row>
    <row r="29" spans="1:8" ht="13.5">
      <c r="A29" s="13" t="s">
        <v>86</v>
      </c>
      <c r="E29" s="21"/>
      <c r="F29" s="21" t="s">
        <v>85</v>
      </c>
      <c r="H29" s="21"/>
    </row>
    <row r="31" spans="1:3" ht="12">
      <c r="A31" s="20" t="s">
        <v>46</v>
      </c>
      <c r="C31" s="3"/>
    </row>
    <row r="32" spans="1:22" ht="12">
      <c r="A32" s="20" t="s">
        <v>47</v>
      </c>
      <c r="D32" s="20" t="s">
        <v>39</v>
      </c>
      <c r="J32" s="20" t="s">
        <v>48</v>
      </c>
      <c r="K32" s="20" t="s">
        <v>49</v>
      </c>
      <c r="L32" s="20" t="s">
        <v>62</v>
      </c>
      <c r="P32" s="20" t="s">
        <v>20</v>
      </c>
      <c r="S32" s="23" t="s">
        <v>79</v>
      </c>
      <c r="V32" s="20" t="s">
        <v>66</v>
      </c>
    </row>
    <row r="33" spans="1:22" ht="12">
      <c r="A33" s="2" t="s">
        <v>50</v>
      </c>
      <c r="D33" s="13" t="s">
        <v>51</v>
      </c>
      <c r="J33" s="2" t="s">
        <v>52</v>
      </c>
      <c r="K33" s="2" t="s">
        <v>52</v>
      </c>
      <c r="L33" s="20" t="s">
        <v>63</v>
      </c>
      <c r="P33" s="20" t="s">
        <v>41</v>
      </c>
      <c r="S33" s="23" t="s">
        <v>80</v>
      </c>
      <c r="V33" s="20" t="s">
        <v>67</v>
      </c>
    </row>
    <row r="34" spans="1:22" ht="12">
      <c r="A34" s="2" t="s">
        <v>53</v>
      </c>
      <c r="D34" s="13" t="s">
        <v>84</v>
      </c>
      <c r="J34" s="2" t="s">
        <v>54</v>
      </c>
      <c r="K34" s="2" t="s">
        <v>54</v>
      </c>
      <c r="L34" s="2" t="s">
        <v>89</v>
      </c>
      <c r="P34" s="2" t="s">
        <v>55</v>
      </c>
      <c r="T34" s="2" t="s">
        <v>75</v>
      </c>
      <c r="V34" s="2" t="s">
        <v>68</v>
      </c>
    </row>
    <row r="35" spans="12:22" ht="12">
      <c r="L35" s="2" t="s">
        <v>90</v>
      </c>
      <c r="P35" s="2" t="s">
        <v>61</v>
      </c>
      <c r="T35" s="2" t="s">
        <v>76</v>
      </c>
      <c r="V35" s="2" t="s">
        <v>69</v>
      </c>
    </row>
    <row r="36" spans="12:22" ht="12">
      <c r="L36" s="2" t="s">
        <v>91</v>
      </c>
      <c r="V36" s="2" t="s">
        <v>70</v>
      </c>
    </row>
    <row r="37" spans="12:22" ht="12">
      <c r="L37" s="2" t="s">
        <v>87</v>
      </c>
      <c r="V37" s="2" t="s">
        <v>71</v>
      </c>
    </row>
    <row r="38" ht="12">
      <c r="L38" s="2" t="s">
        <v>88</v>
      </c>
    </row>
    <row r="39" spans="12:22" ht="12">
      <c r="L39" s="2" t="s">
        <v>64</v>
      </c>
      <c r="V39" s="20" t="s">
        <v>72</v>
      </c>
    </row>
    <row r="40" spans="12:22" ht="12">
      <c r="L40" s="2" t="s">
        <v>65</v>
      </c>
      <c r="V40" s="2" t="s">
        <v>73</v>
      </c>
    </row>
    <row r="41" ht="12">
      <c r="V41" s="2" t="s">
        <v>74</v>
      </c>
    </row>
  </sheetData>
  <mergeCells count="20">
    <mergeCell ref="T4:T6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C26:D26"/>
    <mergeCell ref="G4:G6"/>
    <mergeCell ref="X5:X6"/>
    <mergeCell ref="U5:U6"/>
    <mergeCell ref="V5:V6"/>
    <mergeCell ref="H4:H6"/>
    <mergeCell ref="J5:M5"/>
    <mergeCell ref="O5:Q5"/>
    <mergeCell ref="U4:W4"/>
    <mergeCell ref="W5:W6"/>
  </mergeCells>
  <hyperlinks>
    <hyperlink ref="F29" r:id="rId1" display="http://www.stat.go.jp/index/seido/9-5.htm"/>
  </hyperlinks>
  <printOptions/>
  <pageMargins left="0.31" right="0.15748031496062992" top="0.5905511811023623" bottom="0.5905511811023623" header="0.5118110236220472" footer="0.5118110236220472"/>
  <pageSetup horizontalDpi="600" verticalDpi="600" orientation="landscape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view="pageBreakPreview" zoomScaleSheetLayoutView="100" workbookViewId="0" topLeftCell="A1">
      <selection activeCell="L7" sqref="L7:P7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10.25390625" style="2" customWidth="1"/>
    <col min="5" max="5" width="6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4.3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spans="1:27" ht="12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22.5" customHeight="1" thickBot="1">
      <c r="A2" s="62" t="s">
        <v>56</v>
      </c>
      <c r="B2" s="63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7" ht="25.5" customHeight="1" thickBot="1">
      <c r="A3" s="62"/>
      <c r="B3" s="212" t="s">
        <v>83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4"/>
      <c r="O3" s="64"/>
      <c r="P3" s="64"/>
      <c r="Q3" s="64"/>
      <c r="R3" s="64"/>
      <c r="S3" s="64"/>
      <c r="T3" s="64"/>
      <c r="U3" s="64"/>
      <c r="V3" s="61"/>
      <c r="W3" s="64"/>
      <c r="X3" s="64"/>
      <c r="Y3" s="64"/>
      <c r="Z3" s="64"/>
      <c r="AA3" s="61"/>
    </row>
    <row r="4" spans="1:27" ht="19.5" customHeight="1" thickBot="1">
      <c r="A4" s="62"/>
      <c r="B4" s="65">
        <v>1</v>
      </c>
      <c r="C4" s="210">
        <v>38808</v>
      </c>
      <c r="D4" s="211"/>
      <c r="E4" s="211"/>
      <c r="F4" s="65">
        <v>2</v>
      </c>
      <c r="G4" s="210">
        <v>38838</v>
      </c>
      <c r="H4" s="211"/>
      <c r="I4" s="211"/>
      <c r="J4" s="65">
        <v>3</v>
      </c>
      <c r="K4" s="66" t="s">
        <v>166</v>
      </c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1"/>
    </row>
    <row r="5" spans="1:27" ht="27.75" customHeight="1" thickBot="1">
      <c r="A5" s="64"/>
      <c r="B5" s="69"/>
      <c r="C5" s="69"/>
      <c r="D5" s="69"/>
      <c r="E5" s="69"/>
      <c r="F5" s="69"/>
      <c r="G5" s="69"/>
      <c r="H5" s="69"/>
      <c r="I5" s="70"/>
      <c r="J5" s="71"/>
      <c r="K5" s="71"/>
      <c r="L5" s="69"/>
      <c r="M5" s="69"/>
      <c r="N5" s="69"/>
      <c r="O5" s="69"/>
      <c r="P5" s="69"/>
      <c r="Q5" s="69"/>
      <c r="R5" s="69"/>
      <c r="S5" s="70"/>
      <c r="T5" s="71"/>
      <c r="U5" s="71"/>
      <c r="V5" s="69"/>
      <c r="W5" s="69"/>
      <c r="X5" s="71"/>
      <c r="Y5" s="71"/>
      <c r="Z5" s="71"/>
      <c r="AA5" s="64"/>
    </row>
    <row r="6" spans="1:27" ht="13.5" customHeight="1" thickBot="1">
      <c r="A6" s="64"/>
      <c r="B6" s="69"/>
      <c r="C6" s="69"/>
      <c r="D6" s="69"/>
      <c r="E6" s="72" t="s">
        <v>81</v>
      </c>
      <c r="F6" s="73"/>
      <c r="G6" s="74">
        <v>1</v>
      </c>
      <c r="H6" s="75"/>
      <c r="I6" s="75"/>
      <c r="J6" s="75"/>
      <c r="K6" s="75"/>
      <c r="L6" s="72" t="s">
        <v>81</v>
      </c>
      <c r="M6" s="73"/>
      <c r="N6" s="74">
        <v>1</v>
      </c>
      <c r="O6" s="69"/>
      <c r="P6" s="69"/>
      <c r="Q6" s="72" t="s">
        <v>81</v>
      </c>
      <c r="R6" s="73"/>
      <c r="S6" s="74">
        <v>1</v>
      </c>
      <c r="T6" s="76"/>
      <c r="U6" s="71"/>
      <c r="V6" s="72" t="s">
        <v>81</v>
      </c>
      <c r="W6" s="73"/>
      <c r="X6" s="73"/>
      <c r="Y6" s="74">
        <v>1</v>
      </c>
      <c r="Z6" s="71"/>
      <c r="AA6" s="64"/>
    </row>
    <row r="7" spans="1:27" ht="26.25" customHeight="1">
      <c r="A7" s="199" t="s">
        <v>6</v>
      </c>
      <c r="B7" s="205" t="s">
        <v>175</v>
      </c>
      <c r="C7" s="201" t="s">
        <v>0</v>
      </c>
      <c r="D7" s="203" t="s">
        <v>167</v>
      </c>
      <c r="E7" s="180" t="s">
        <v>59</v>
      </c>
      <c r="F7" s="181"/>
      <c r="G7" s="181"/>
      <c r="H7" s="181"/>
      <c r="I7" s="181"/>
      <c r="J7" s="181"/>
      <c r="K7" s="182"/>
      <c r="L7" s="215" t="s">
        <v>14</v>
      </c>
      <c r="M7" s="181"/>
      <c r="N7" s="181"/>
      <c r="O7" s="181"/>
      <c r="P7" s="216"/>
      <c r="Q7" s="180" t="s">
        <v>4</v>
      </c>
      <c r="R7" s="181"/>
      <c r="S7" s="181"/>
      <c r="T7" s="181"/>
      <c r="U7" s="182"/>
      <c r="V7" s="183" t="s">
        <v>12</v>
      </c>
      <c r="W7" s="184"/>
      <c r="X7" s="184"/>
      <c r="Y7" s="185"/>
      <c r="Z7" s="185"/>
      <c r="AA7" s="186"/>
    </row>
    <row r="8" spans="1:27" ht="15.75" customHeight="1">
      <c r="A8" s="200"/>
      <c r="B8" s="206"/>
      <c r="C8" s="202"/>
      <c r="D8" s="204"/>
      <c r="E8" s="196" t="s">
        <v>8</v>
      </c>
      <c r="F8" s="208" t="s">
        <v>13</v>
      </c>
      <c r="G8" s="197" t="s">
        <v>3</v>
      </c>
      <c r="H8" s="78"/>
      <c r="I8" s="197" t="s">
        <v>2</v>
      </c>
      <c r="J8" s="78"/>
      <c r="K8" s="190" t="s">
        <v>9</v>
      </c>
      <c r="L8" s="179" t="s">
        <v>1</v>
      </c>
      <c r="M8" s="78"/>
      <c r="N8" s="197" t="s">
        <v>2</v>
      </c>
      <c r="O8" s="78"/>
      <c r="P8" s="197" t="s">
        <v>9</v>
      </c>
      <c r="Q8" s="195" t="s">
        <v>5</v>
      </c>
      <c r="R8" s="78"/>
      <c r="S8" s="197" t="s">
        <v>2</v>
      </c>
      <c r="T8" s="78"/>
      <c r="U8" s="190" t="s">
        <v>9</v>
      </c>
      <c r="V8" s="193" t="s">
        <v>33</v>
      </c>
      <c r="W8" s="78"/>
      <c r="X8" s="191" t="s">
        <v>9</v>
      </c>
      <c r="Y8" s="187" t="s">
        <v>35</v>
      </c>
      <c r="Z8" s="188"/>
      <c r="AA8" s="189"/>
    </row>
    <row r="9" spans="1:27" ht="51.75" customHeight="1">
      <c r="A9" s="200"/>
      <c r="B9" s="207"/>
      <c r="C9" s="202"/>
      <c r="D9" s="204"/>
      <c r="E9" s="196"/>
      <c r="F9" s="209"/>
      <c r="G9" s="197"/>
      <c r="H9" s="79" t="s">
        <v>43</v>
      </c>
      <c r="I9" s="197"/>
      <c r="J9" s="80" t="s">
        <v>15</v>
      </c>
      <c r="K9" s="190"/>
      <c r="L9" s="179"/>
      <c r="M9" s="79" t="s">
        <v>43</v>
      </c>
      <c r="N9" s="197"/>
      <c r="O9" s="80" t="s">
        <v>15</v>
      </c>
      <c r="P9" s="197"/>
      <c r="Q9" s="196"/>
      <c r="R9" s="79" t="s">
        <v>43</v>
      </c>
      <c r="S9" s="198"/>
      <c r="T9" s="80" t="s">
        <v>15</v>
      </c>
      <c r="U9" s="190"/>
      <c r="V9" s="194"/>
      <c r="W9" s="77" t="s">
        <v>34</v>
      </c>
      <c r="X9" s="192"/>
      <c r="Y9" s="81" t="s">
        <v>33</v>
      </c>
      <c r="Z9" s="81" t="s">
        <v>34</v>
      </c>
      <c r="AA9" s="82" t="s">
        <v>9</v>
      </c>
    </row>
    <row r="10" spans="1:27" ht="15.75" customHeight="1">
      <c r="A10" s="83">
        <v>31</v>
      </c>
      <c r="B10" s="84">
        <v>201</v>
      </c>
      <c r="C10" s="85" t="s">
        <v>97</v>
      </c>
      <c r="D10" s="86" t="s">
        <v>98</v>
      </c>
      <c r="E10" s="87">
        <v>40</v>
      </c>
      <c r="F10" s="88" t="s">
        <v>168</v>
      </c>
      <c r="G10" s="88">
        <v>59</v>
      </c>
      <c r="H10" s="88">
        <v>47</v>
      </c>
      <c r="I10" s="88">
        <v>747</v>
      </c>
      <c r="J10" s="88">
        <v>219</v>
      </c>
      <c r="K10" s="89">
        <f>J10/I10*100</f>
        <v>29.31726907630522</v>
      </c>
      <c r="L10" s="85">
        <v>41</v>
      </c>
      <c r="M10" s="88">
        <v>34</v>
      </c>
      <c r="N10" s="88">
        <v>648</v>
      </c>
      <c r="O10" s="88">
        <v>195</v>
      </c>
      <c r="P10" s="89">
        <f aca="true" t="shared" si="0" ref="P10:P28">O10/N10*100</f>
        <v>30.09259259259259</v>
      </c>
      <c r="Q10" s="85">
        <v>6</v>
      </c>
      <c r="R10" s="88">
        <v>4</v>
      </c>
      <c r="S10" s="88">
        <v>65</v>
      </c>
      <c r="T10" s="88">
        <v>8</v>
      </c>
      <c r="U10" s="89">
        <f aca="true" t="shared" si="1" ref="U10:U28">T10/S10*100</f>
        <v>12.307692307692308</v>
      </c>
      <c r="V10" s="85">
        <v>138</v>
      </c>
      <c r="W10" s="88">
        <v>6</v>
      </c>
      <c r="X10" s="90">
        <f aca="true" t="shared" si="2" ref="X10:X28">W10/V10*100</f>
        <v>4.3478260869565215</v>
      </c>
      <c r="Y10" s="88">
        <v>127</v>
      </c>
      <c r="Z10" s="88">
        <v>5</v>
      </c>
      <c r="AA10" s="91">
        <f aca="true" t="shared" si="3" ref="AA10:AA28">Z10/Y10*100</f>
        <v>3.937007874015748</v>
      </c>
    </row>
    <row r="11" spans="1:27" ht="15.75" customHeight="1">
      <c r="A11" s="83">
        <v>31</v>
      </c>
      <c r="B11" s="84">
        <v>202</v>
      </c>
      <c r="C11" s="85" t="s">
        <v>97</v>
      </c>
      <c r="D11" s="86" t="s">
        <v>107</v>
      </c>
      <c r="E11" s="87" t="s">
        <v>169</v>
      </c>
      <c r="F11" s="88" t="s">
        <v>170</v>
      </c>
      <c r="G11" s="88">
        <v>58</v>
      </c>
      <c r="H11" s="88">
        <v>51</v>
      </c>
      <c r="I11" s="88">
        <v>679</v>
      </c>
      <c r="J11" s="88">
        <v>215</v>
      </c>
      <c r="K11" s="89">
        <f>J11/I11*100</f>
        <v>31.66421207658321</v>
      </c>
      <c r="L11" s="85">
        <v>38</v>
      </c>
      <c r="M11" s="88">
        <v>33</v>
      </c>
      <c r="N11" s="88">
        <v>458</v>
      </c>
      <c r="O11" s="88">
        <v>150</v>
      </c>
      <c r="P11" s="89">
        <f t="shared" si="0"/>
        <v>32.751091703056765</v>
      </c>
      <c r="Q11" s="85">
        <v>6</v>
      </c>
      <c r="R11" s="88">
        <v>5</v>
      </c>
      <c r="S11" s="88">
        <v>56</v>
      </c>
      <c r="T11" s="88">
        <v>8</v>
      </c>
      <c r="U11" s="89">
        <f t="shared" si="1"/>
        <v>14.285714285714285</v>
      </c>
      <c r="V11" s="85">
        <v>96</v>
      </c>
      <c r="W11" s="88">
        <v>5</v>
      </c>
      <c r="X11" s="90">
        <f t="shared" si="2"/>
        <v>5.208333333333334</v>
      </c>
      <c r="Y11" s="88">
        <v>96</v>
      </c>
      <c r="Z11" s="88">
        <v>5</v>
      </c>
      <c r="AA11" s="91">
        <f t="shared" si="3"/>
        <v>5.208333333333334</v>
      </c>
    </row>
    <row r="12" spans="1:27" ht="15.75" customHeight="1">
      <c r="A12" s="83">
        <v>31</v>
      </c>
      <c r="B12" s="84">
        <v>203</v>
      </c>
      <c r="C12" s="85" t="s">
        <v>97</v>
      </c>
      <c r="D12" s="86" t="s">
        <v>113</v>
      </c>
      <c r="E12" s="87">
        <v>40</v>
      </c>
      <c r="F12" s="88" t="s">
        <v>168</v>
      </c>
      <c r="G12" s="88">
        <v>42</v>
      </c>
      <c r="H12" s="88">
        <v>33</v>
      </c>
      <c r="I12" s="88">
        <v>695</v>
      </c>
      <c r="J12" s="88">
        <v>119</v>
      </c>
      <c r="K12" s="89">
        <f>J12/I12*100</f>
        <v>17.12230215827338</v>
      </c>
      <c r="L12" s="85">
        <v>41</v>
      </c>
      <c r="M12" s="88">
        <v>32</v>
      </c>
      <c r="N12" s="88">
        <v>655</v>
      </c>
      <c r="O12" s="88">
        <v>100</v>
      </c>
      <c r="P12" s="89">
        <f t="shared" si="0"/>
        <v>15.267175572519085</v>
      </c>
      <c r="Q12" s="85">
        <v>4</v>
      </c>
      <c r="R12" s="88">
        <v>3</v>
      </c>
      <c r="S12" s="88">
        <v>43</v>
      </c>
      <c r="T12" s="88">
        <v>5</v>
      </c>
      <c r="U12" s="89">
        <f t="shared" si="1"/>
        <v>11.627906976744185</v>
      </c>
      <c r="V12" s="85">
        <v>66</v>
      </c>
      <c r="W12" s="88">
        <v>16</v>
      </c>
      <c r="X12" s="90">
        <f t="shared" si="2"/>
        <v>24.242424242424242</v>
      </c>
      <c r="Y12" s="88">
        <v>54</v>
      </c>
      <c r="Z12" s="88">
        <v>16</v>
      </c>
      <c r="AA12" s="91">
        <f t="shared" si="3"/>
        <v>29.629629629629626</v>
      </c>
    </row>
    <row r="13" spans="1:27" ht="15.75" customHeight="1">
      <c r="A13" s="83">
        <v>31</v>
      </c>
      <c r="B13" s="84">
        <v>204</v>
      </c>
      <c r="C13" s="85" t="s">
        <v>97</v>
      </c>
      <c r="D13" s="86" t="s">
        <v>119</v>
      </c>
      <c r="E13" s="87" t="s">
        <v>101</v>
      </c>
      <c r="F13" s="88" t="s">
        <v>101</v>
      </c>
      <c r="G13" s="88" t="s">
        <v>101</v>
      </c>
      <c r="H13" s="88" t="s">
        <v>101</v>
      </c>
      <c r="I13" s="88" t="s">
        <v>101</v>
      </c>
      <c r="J13" s="88" t="s">
        <v>101</v>
      </c>
      <c r="K13" s="89"/>
      <c r="L13" s="85">
        <v>21</v>
      </c>
      <c r="M13" s="88">
        <v>16</v>
      </c>
      <c r="N13" s="88">
        <v>356</v>
      </c>
      <c r="O13" s="88">
        <v>86</v>
      </c>
      <c r="P13" s="89">
        <f t="shared" si="0"/>
        <v>24.15730337078652</v>
      </c>
      <c r="Q13" s="85">
        <v>5</v>
      </c>
      <c r="R13" s="88">
        <v>3</v>
      </c>
      <c r="S13" s="88">
        <v>31</v>
      </c>
      <c r="T13" s="88">
        <v>3</v>
      </c>
      <c r="U13" s="89">
        <f t="shared" si="1"/>
        <v>9.67741935483871</v>
      </c>
      <c r="V13" s="85">
        <v>43</v>
      </c>
      <c r="W13" s="88">
        <v>4</v>
      </c>
      <c r="X13" s="90">
        <f t="shared" si="2"/>
        <v>9.30232558139535</v>
      </c>
      <c r="Y13" s="88">
        <v>39</v>
      </c>
      <c r="Z13" s="88">
        <v>4</v>
      </c>
      <c r="AA13" s="91">
        <f t="shared" si="3"/>
        <v>10.256410256410255</v>
      </c>
    </row>
    <row r="14" spans="1:27" ht="15.75" customHeight="1">
      <c r="A14" s="83">
        <v>31</v>
      </c>
      <c r="B14" s="84">
        <v>302</v>
      </c>
      <c r="C14" s="85" t="s">
        <v>97</v>
      </c>
      <c r="D14" s="86" t="s">
        <v>123</v>
      </c>
      <c r="E14" s="87" t="s">
        <v>101</v>
      </c>
      <c r="F14" s="88" t="s">
        <v>101</v>
      </c>
      <c r="G14" s="88" t="s">
        <v>101</v>
      </c>
      <c r="H14" s="88" t="s">
        <v>101</v>
      </c>
      <c r="I14" s="88" t="s">
        <v>101</v>
      </c>
      <c r="J14" s="88" t="s">
        <v>101</v>
      </c>
      <c r="K14" s="89"/>
      <c r="L14" s="85">
        <v>8</v>
      </c>
      <c r="M14" s="88">
        <v>5</v>
      </c>
      <c r="N14" s="88">
        <v>85</v>
      </c>
      <c r="O14" s="88">
        <v>20</v>
      </c>
      <c r="P14" s="89">
        <f t="shared" si="0"/>
        <v>23.52941176470588</v>
      </c>
      <c r="Q14" s="85">
        <v>5</v>
      </c>
      <c r="R14" s="88">
        <v>4</v>
      </c>
      <c r="S14" s="88">
        <v>31</v>
      </c>
      <c r="T14" s="88">
        <v>6</v>
      </c>
      <c r="U14" s="89">
        <f t="shared" si="1"/>
        <v>19.35483870967742</v>
      </c>
      <c r="V14" s="85">
        <v>22</v>
      </c>
      <c r="W14" s="88">
        <v>7</v>
      </c>
      <c r="X14" s="90">
        <f t="shared" si="2"/>
        <v>31.818181818181817</v>
      </c>
      <c r="Y14" s="88">
        <v>22</v>
      </c>
      <c r="Z14" s="88">
        <v>7</v>
      </c>
      <c r="AA14" s="91">
        <f t="shared" si="3"/>
        <v>31.818181818181817</v>
      </c>
    </row>
    <row r="15" spans="1:27" ht="15.75" customHeight="1">
      <c r="A15" s="83">
        <v>31</v>
      </c>
      <c r="B15" s="92">
        <v>325</v>
      </c>
      <c r="C15" s="85" t="s">
        <v>97</v>
      </c>
      <c r="D15" s="86" t="s">
        <v>125</v>
      </c>
      <c r="E15" s="87">
        <v>40</v>
      </c>
      <c r="F15" s="88" t="s">
        <v>176</v>
      </c>
      <c r="G15" s="88">
        <v>13</v>
      </c>
      <c r="H15" s="88">
        <v>8</v>
      </c>
      <c r="I15" s="88">
        <v>131</v>
      </c>
      <c r="J15" s="88">
        <v>24</v>
      </c>
      <c r="K15" s="89">
        <f>J15/I15*100</f>
        <v>18.3206106870229</v>
      </c>
      <c r="L15" s="85">
        <v>13</v>
      </c>
      <c r="M15" s="88">
        <v>8</v>
      </c>
      <c r="N15" s="88">
        <v>131</v>
      </c>
      <c r="O15" s="88">
        <v>24</v>
      </c>
      <c r="P15" s="89">
        <f t="shared" si="0"/>
        <v>18.3206106870229</v>
      </c>
      <c r="Q15" s="85">
        <v>5</v>
      </c>
      <c r="R15" s="88">
        <v>2</v>
      </c>
      <c r="S15" s="88">
        <v>20</v>
      </c>
      <c r="T15" s="88">
        <v>4</v>
      </c>
      <c r="U15" s="89">
        <f t="shared" si="1"/>
        <v>20</v>
      </c>
      <c r="V15" s="85">
        <v>9</v>
      </c>
      <c r="W15" s="88">
        <v>0</v>
      </c>
      <c r="X15" s="90">
        <f t="shared" si="2"/>
        <v>0</v>
      </c>
      <c r="Y15" s="88">
        <v>9</v>
      </c>
      <c r="Z15" s="88">
        <v>0</v>
      </c>
      <c r="AA15" s="91">
        <f t="shared" si="3"/>
        <v>0</v>
      </c>
    </row>
    <row r="16" spans="1:27" ht="15.75" customHeight="1">
      <c r="A16" s="83">
        <v>31</v>
      </c>
      <c r="B16" s="92">
        <v>328</v>
      </c>
      <c r="C16" s="85" t="s">
        <v>97</v>
      </c>
      <c r="D16" s="86" t="s">
        <v>128</v>
      </c>
      <c r="E16" s="87" t="s">
        <v>101</v>
      </c>
      <c r="F16" s="88" t="s">
        <v>101</v>
      </c>
      <c r="G16" s="88" t="s">
        <v>101</v>
      </c>
      <c r="H16" s="88" t="s">
        <v>101</v>
      </c>
      <c r="I16" s="88" t="s">
        <v>101</v>
      </c>
      <c r="J16" s="88" t="s">
        <v>101</v>
      </c>
      <c r="K16" s="89"/>
      <c r="L16" s="85">
        <v>10</v>
      </c>
      <c r="M16" s="88">
        <v>9</v>
      </c>
      <c r="N16" s="88">
        <v>127</v>
      </c>
      <c r="O16" s="88">
        <v>29</v>
      </c>
      <c r="P16" s="89">
        <f t="shared" si="0"/>
        <v>22.83464566929134</v>
      </c>
      <c r="Q16" s="85">
        <v>5</v>
      </c>
      <c r="R16" s="88">
        <v>3</v>
      </c>
      <c r="S16" s="88">
        <v>32</v>
      </c>
      <c r="T16" s="88">
        <v>4</v>
      </c>
      <c r="U16" s="89">
        <f t="shared" si="1"/>
        <v>12.5</v>
      </c>
      <c r="V16" s="85">
        <v>12</v>
      </c>
      <c r="W16" s="88">
        <v>2</v>
      </c>
      <c r="X16" s="90">
        <f t="shared" si="2"/>
        <v>16.666666666666664</v>
      </c>
      <c r="Y16" s="88">
        <v>10</v>
      </c>
      <c r="Z16" s="88">
        <v>0</v>
      </c>
      <c r="AA16" s="91">
        <f t="shared" si="3"/>
        <v>0</v>
      </c>
    </row>
    <row r="17" spans="1:27" ht="15.75" customHeight="1">
      <c r="A17" s="83">
        <v>31</v>
      </c>
      <c r="B17" s="92">
        <v>329</v>
      </c>
      <c r="C17" s="85" t="s">
        <v>97</v>
      </c>
      <c r="D17" s="86" t="s">
        <v>130</v>
      </c>
      <c r="E17" s="87">
        <v>40</v>
      </c>
      <c r="F17" s="88" t="s">
        <v>168</v>
      </c>
      <c r="G17" s="88">
        <v>21</v>
      </c>
      <c r="H17" s="88">
        <v>19</v>
      </c>
      <c r="I17" s="88">
        <v>238</v>
      </c>
      <c r="J17" s="88">
        <v>85</v>
      </c>
      <c r="K17" s="89">
        <f>J17/I17*100</f>
        <v>35.714285714285715</v>
      </c>
      <c r="L17" s="85">
        <v>16</v>
      </c>
      <c r="M17" s="88">
        <v>15</v>
      </c>
      <c r="N17" s="88">
        <v>201</v>
      </c>
      <c r="O17" s="88">
        <v>78</v>
      </c>
      <c r="P17" s="89">
        <f t="shared" si="0"/>
        <v>38.80597014925373</v>
      </c>
      <c r="Q17" s="85">
        <v>5</v>
      </c>
      <c r="R17" s="88">
        <v>4</v>
      </c>
      <c r="S17" s="88">
        <v>38</v>
      </c>
      <c r="T17" s="88">
        <v>7</v>
      </c>
      <c r="U17" s="89">
        <f t="shared" si="1"/>
        <v>18.421052631578945</v>
      </c>
      <c r="V17" s="85">
        <v>44</v>
      </c>
      <c r="W17" s="88">
        <v>17</v>
      </c>
      <c r="X17" s="90">
        <f t="shared" si="2"/>
        <v>38.63636363636363</v>
      </c>
      <c r="Y17" s="88">
        <v>44</v>
      </c>
      <c r="Z17" s="88">
        <v>17</v>
      </c>
      <c r="AA17" s="91">
        <f t="shared" si="3"/>
        <v>38.63636363636363</v>
      </c>
    </row>
    <row r="18" spans="1:27" ht="15.75" customHeight="1">
      <c r="A18" s="83">
        <v>31</v>
      </c>
      <c r="B18" s="92">
        <v>364</v>
      </c>
      <c r="C18" s="85" t="s">
        <v>97</v>
      </c>
      <c r="D18" s="86" t="s">
        <v>134</v>
      </c>
      <c r="E18" s="87" t="s">
        <v>101</v>
      </c>
      <c r="F18" s="88" t="s">
        <v>101</v>
      </c>
      <c r="G18" s="88" t="s">
        <v>101</v>
      </c>
      <c r="H18" s="88" t="s">
        <v>101</v>
      </c>
      <c r="I18" s="88" t="s">
        <v>101</v>
      </c>
      <c r="J18" s="88" t="s">
        <v>101</v>
      </c>
      <c r="K18" s="89"/>
      <c r="L18" s="85">
        <v>13</v>
      </c>
      <c r="M18" s="88">
        <v>7</v>
      </c>
      <c r="N18" s="88">
        <v>227</v>
      </c>
      <c r="O18" s="88">
        <v>30</v>
      </c>
      <c r="P18" s="89">
        <f t="shared" si="0"/>
        <v>13.215859030837004</v>
      </c>
      <c r="Q18" s="85">
        <v>4</v>
      </c>
      <c r="R18" s="88">
        <v>2</v>
      </c>
      <c r="S18" s="88">
        <v>27</v>
      </c>
      <c r="T18" s="88">
        <v>3</v>
      </c>
      <c r="U18" s="89">
        <f t="shared" si="1"/>
        <v>11.11111111111111</v>
      </c>
      <c r="V18" s="85">
        <v>30</v>
      </c>
      <c r="W18" s="88">
        <v>8</v>
      </c>
      <c r="X18" s="90">
        <f t="shared" si="2"/>
        <v>26.666666666666668</v>
      </c>
      <c r="Y18" s="88">
        <v>18</v>
      </c>
      <c r="Z18" s="88">
        <v>2</v>
      </c>
      <c r="AA18" s="91">
        <f t="shared" si="3"/>
        <v>11.11111111111111</v>
      </c>
    </row>
    <row r="19" spans="1:27" ht="15.75" customHeight="1">
      <c r="A19" s="83">
        <v>31</v>
      </c>
      <c r="B19" s="92">
        <v>370</v>
      </c>
      <c r="C19" s="85" t="s">
        <v>97</v>
      </c>
      <c r="D19" s="86" t="s">
        <v>137</v>
      </c>
      <c r="E19" s="87">
        <v>30</v>
      </c>
      <c r="F19" s="88" t="s">
        <v>177</v>
      </c>
      <c r="G19" s="88">
        <v>46</v>
      </c>
      <c r="H19" s="88">
        <v>44</v>
      </c>
      <c r="I19" s="88">
        <v>765</v>
      </c>
      <c r="J19" s="88">
        <v>331</v>
      </c>
      <c r="K19" s="89">
        <f>J19/I19*100</f>
        <v>43.26797385620915</v>
      </c>
      <c r="L19" s="85">
        <v>18</v>
      </c>
      <c r="M19" s="88">
        <v>18</v>
      </c>
      <c r="N19" s="88">
        <v>248</v>
      </c>
      <c r="O19" s="88">
        <v>64</v>
      </c>
      <c r="P19" s="89">
        <f t="shared" si="0"/>
        <v>25.806451612903224</v>
      </c>
      <c r="Q19" s="85">
        <v>4</v>
      </c>
      <c r="R19" s="88">
        <v>2</v>
      </c>
      <c r="S19" s="88">
        <v>32</v>
      </c>
      <c r="T19" s="88">
        <v>3</v>
      </c>
      <c r="U19" s="89">
        <f t="shared" si="1"/>
        <v>9.375</v>
      </c>
      <c r="V19" s="85">
        <v>31</v>
      </c>
      <c r="W19" s="88">
        <v>12</v>
      </c>
      <c r="X19" s="90">
        <f t="shared" si="2"/>
        <v>38.70967741935484</v>
      </c>
      <c r="Y19" s="88">
        <v>22</v>
      </c>
      <c r="Z19" s="88">
        <v>3</v>
      </c>
      <c r="AA19" s="91">
        <f t="shared" si="3"/>
        <v>13.636363636363635</v>
      </c>
    </row>
    <row r="20" spans="1:27" ht="15.75" customHeight="1">
      <c r="A20" s="83">
        <v>31</v>
      </c>
      <c r="B20" s="92">
        <v>371</v>
      </c>
      <c r="C20" s="85" t="s">
        <v>97</v>
      </c>
      <c r="D20" s="86" t="s">
        <v>141</v>
      </c>
      <c r="E20" s="87" t="s">
        <v>101</v>
      </c>
      <c r="F20" s="88" t="s">
        <v>101</v>
      </c>
      <c r="G20" s="88" t="s">
        <v>101</v>
      </c>
      <c r="H20" s="88" t="s">
        <v>101</v>
      </c>
      <c r="I20" s="88" t="s">
        <v>101</v>
      </c>
      <c r="J20" s="88" t="s">
        <v>101</v>
      </c>
      <c r="K20" s="89"/>
      <c r="L20" s="85">
        <v>8</v>
      </c>
      <c r="M20" s="88">
        <v>8</v>
      </c>
      <c r="N20" s="88">
        <v>113</v>
      </c>
      <c r="O20" s="88">
        <v>25</v>
      </c>
      <c r="P20" s="89">
        <f t="shared" si="0"/>
        <v>22.123893805309734</v>
      </c>
      <c r="Q20" s="85">
        <v>3</v>
      </c>
      <c r="R20" s="88">
        <v>1</v>
      </c>
      <c r="S20" s="88">
        <v>35</v>
      </c>
      <c r="T20" s="88">
        <v>1</v>
      </c>
      <c r="U20" s="89">
        <f t="shared" si="1"/>
        <v>2.857142857142857</v>
      </c>
      <c r="V20" s="85">
        <v>18</v>
      </c>
      <c r="W20" s="88">
        <v>5</v>
      </c>
      <c r="X20" s="90">
        <f t="shared" si="2"/>
        <v>27.77777777777778</v>
      </c>
      <c r="Y20" s="88">
        <v>18</v>
      </c>
      <c r="Z20" s="88">
        <v>5</v>
      </c>
      <c r="AA20" s="91">
        <f t="shared" si="3"/>
        <v>27.77777777777778</v>
      </c>
    </row>
    <row r="21" spans="1:27" ht="15.75" customHeight="1">
      <c r="A21" s="83">
        <v>31</v>
      </c>
      <c r="B21" s="92">
        <v>372</v>
      </c>
      <c r="C21" s="85" t="s">
        <v>97</v>
      </c>
      <c r="D21" s="86" t="s">
        <v>143</v>
      </c>
      <c r="E21" s="87" t="s">
        <v>101</v>
      </c>
      <c r="F21" s="88" t="s">
        <v>101</v>
      </c>
      <c r="G21" s="88" t="s">
        <v>101</v>
      </c>
      <c r="H21" s="88" t="s">
        <v>101</v>
      </c>
      <c r="I21" s="88" t="s">
        <v>101</v>
      </c>
      <c r="J21" s="88" t="s">
        <v>101</v>
      </c>
      <c r="K21" s="89"/>
      <c r="L21" s="85">
        <v>26</v>
      </c>
      <c r="M21" s="88">
        <v>24</v>
      </c>
      <c r="N21" s="88">
        <v>310</v>
      </c>
      <c r="O21" s="88">
        <v>108</v>
      </c>
      <c r="P21" s="89">
        <f t="shared" si="0"/>
        <v>34.83870967741935</v>
      </c>
      <c r="Q21" s="85">
        <v>4</v>
      </c>
      <c r="R21" s="88">
        <v>2</v>
      </c>
      <c r="S21" s="88">
        <v>39</v>
      </c>
      <c r="T21" s="88">
        <v>3</v>
      </c>
      <c r="U21" s="89">
        <f t="shared" si="1"/>
        <v>7.6923076923076925</v>
      </c>
      <c r="V21" s="85">
        <v>23</v>
      </c>
      <c r="W21" s="88">
        <v>7</v>
      </c>
      <c r="X21" s="90">
        <f t="shared" si="2"/>
        <v>30.434782608695656</v>
      </c>
      <c r="Y21" s="88">
        <v>23</v>
      </c>
      <c r="Z21" s="88">
        <v>7</v>
      </c>
      <c r="AA21" s="91">
        <f t="shared" si="3"/>
        <v>30.434782608695656</v>
      </c>
    </row>
    <row r="22" spans="1:27" ht="15.75" customHeight="1">
      <c r="A22" s="83">
        <v>31</v>
      </c>
      <c r="B22" s="92">
        <v>384</v>
      </c>
      <c r="C22" s="85" t="s">
        <v>97</v>
      </c>
      <c r="D22" s="86" t="s">
        <v>145</v>
      </c>
      <c r="E22" s="87" t="s">
        <v>101</v>
      </c>
      <c r="F22" s="88" t="s">
        <v>101</v>
      </c>
      <c r="G22" s="88" t="s">
        <v>101</v>
      </c>
      <c r="H22" s="88" t="s">
        <v>101</v>
      </c>
      <c r="I22" s="88" t="s">
        <v>101</v>
      </c>
      <c r="J22" s="88" t="s">
        <v>101</v>
      </c>
      <c r="K22" s="89"/>
      <c r="L22" s="85">
        <v>16</v>
      </c>
      <c r="M22" s="88">
        <v>14</v>
      </c>
      <c r="N22" s="88">
        <v>141</v>
      </c>
      <c r="O22" s="88">
        <v>33</v>
      </c>
      <c r="P22" s="89">
        <f t="shared" si="0"/>
        <v>23.404255319148938</v>
      </c>
      <c r="Q22" s="85">
        <v>5</v>
      </c>
      <c r="R22" s="88">
        <v>3</v>
      </c>
      <c r="S22" s="88">
        <v>28</v>
      </c>
      <c r="T22" s="88">
        <v>5</v>
      </c>
      <c r="U22" s="89">
        <f t="shared" si="1"/>
        <v>17.857142857142858</v>
      </c>
      <c r="V22" s="85">
        <v>9</v>
      </c>
      <c r="W22" s="88">
        <v>3</v>
      </c>
      <c r="X22" s="90">
        <f t="shared" si="2"/>
        <v>33.33333333333333</v>
      </c>
      <c r="Y22" s="88">
        <v>9</v>
      </c>
      <c r="Z22" s="88">
        <v>3</v>
      </c>
      <c r="AA22" s="91">
        <f t="shared" si="3"/>
        <v>33.33333333333333</v>
      </c>
    </row>
    <row r="23" spans="1:27" ht="15.75" customHeight="1">
      <c r="A23" s="83">
        <v>31</v>
      </c>
      <c r="B23" s="92">
        <v>386</v>
      </c>
      <c r="C23" s="85" t="s">
        <v>97</v>
      </c>
      <c r="D23" s="86" t="s">
        <v>147</v>
      </c>
      <c r="E23" s="87" t="s">
        <v>101</v>
      </c>
      <c r="F23" s="88" t="s">
        <v>101</v>
      </c>
      <c r="G23" s="88" t="s">
        <v>101</v>
      </c>
      <c r="H23" s="88" t="s">
        <v>101</v>
      </c>
      <c r="I23" s="88" t="s">
        <v>101</v>
      </c>
      <c r="J23" s="88" t="s">
        <v>101</v>
      </c>
      <c r="K23" s="89"/>
      <c r="L23" s="85">
        <v>8</v>
      </c>
      <c r="M23" s="88">
        <v>6</v>
      </c>
      <c r="N23" s="88">
        <v>116</v>
      </c>
      <c r="O23" s="88">
        <v>25</v>
      </c>
      <c r="P23" s="89">
        <f t="shared" si="0"/>
        <v>21.551724137931032</v>
      </c>
      <c r="Q23" s="85">
        <v>5</v>
      </c>
      <c r="R23" s="88">
        <v>2</v>
      </c>
      <c r="S23" s="88">
        <v>43</v>
      </c>
      <c r="T23" s="88">
        <v>4</v>
      </c>
      <c r="U23" s="89">
        <f t="shared" si="1"/>
        <v>9.30232558139535</v>
      </c>
      <c r="V23" s="85">
        <v>37</v>
      </c>
      <c r="W23" s="88">
        <v>11</v>
      </c>
      <c r="X23" s="90">
        <f t="shared" si="2"/>
        <v>29.72972972972973</v>
      </c>
      <c r="Y23" s="88">
        <v>29</v>
      </c>
      <c r="Z23" s="88">
        <v>6</v>
      </c>
      <c r="AA23" s="91">
        <f t="shared" si="3"/>
        <v>20.689655172413794</v>
      </c>
    </row>
    <row r="24" spans="1:27" ht="15.75" customHeight="1">
      <c r="A24" s="83">
        <v>31</v>
      </c>
      <c r="B24" s="92">
        <v>389</v>
      </c>
      <c r="C24" s="85" t="s">
        <v>97</v>
      </c>
      <c r="D24" s="86" t="s">
        <v>149</v>
      </c>
      <c r="E24" s="87" t="s">
        <v>101</v>
      </c>
      <c r="F24" s="88" t="s">
        <v>101</v>
      </c>
      <c r="G24" s="88" t="s">
        <v>101</v>
      </c>
      <c r="H24" s="88" t="s">
        <v>101</v>
      </c>
      <c r="I24" s="88" t="s">
        <v>101</v>
      </c>
      <c r="J24" s="88" t="s">
        <v>101</v>
      </c>
      <c r="K24" s="89"/>
      <c r="L24" s="85">
        <v>12</v>
      </c>
      <c r="M24" s="88">
        <v>10</v>
      </c>
      <c r="N24" s="88">
        <v>145</v>
      </c>
      <c r="O24" s="88">
        <v>37</v>
      </c>
      <c r="P24" s="89">
        <f t="shared" si="0"/>
        <v>25.517241379310345</v>
      </c>
      <c r="Q24" s="85">
        <v>5</v>
      </c>
      <c r="R24" s="88">
        <v>2</v>
      </c>
      <c r="S24" s="88">
        <v>37</v>
      </c>
      <c r="T24" s="88">
        <v>3</v>
      </c>
      <c r="U24" s="89">
        <f t="shared" si="1"/>
        <v>8.108108108108109</v>
      </c>
      <c r="V24" s="85">
        <v>30</v>
      </c>
      <c r="W24" s="88">
        <v>9</v>
      </c>
      <c r="X24" s="90">
        <f t="shared" si="2"/>
        <v>30</v>
      </c>
      <c r="Y24" s="88">
        <v>29</v>
      </c>
      <c r="Z24" s="88">
        <v>9</v>
      </c>
      <c r="AA24" s="91">
        <f t="shared" si="3"/>
        <v>31.03448275862069</v>
      </c>
    </row>
    <row r="25" spans="1:27" ht="15.75" customHeight="1">
      <c r="A25" s="83">
        <v>31</v>
      </c>
      <c r="B25" s="92">
        <v>390</v>
      </c>
      <c r="C25" s="85" t="s">
        <v>97</v>
      </c>
      <c r="D25" s="86" t="s">
        <v>151</v>
      </c>
      <c r="E25" s="87">
        <v>40</v>
      </c>
      <c r="F25" s="88" t="s">
        <v>171</v>
      </c>
      <c r="G25" s="88">
        <v>15</v>
      </c>
      <c r="H25" s="88">
        <v>14</v>
      </c>
      <c r="I25" s="88">
        <v>175</v>
      </c>
      <c r="J25" s="88">
        <v>53</v>
      </c>
      <c r="K25" s="89">
        <f>J25/I25*100</f>
        <v>30.28571428571429</v>
      </c>
      <c r="L25" s="85">
        <v>15</v>
      </c>
      <c r="M25" s="88">
        <v>14</v>
      </c>
      <c r="N25" s="88">
        <v>175</v>
      </c>
      <c r="O25" s="88">
        <v>53</v>
      </c>
      <c r="P25" s="89">
        <f t="shared" si="0"/>
        <v>30.28571428571429</v>
      </c>
      <c r="Q25" s="85">
        <v>5</v>
      </c>
      <c r="R25" s="88">
        <v>2</v>
      </c>
      <c r="S25" s="88">
        <v>41</v>
      </c>
      <c r="T25" s="88">
        <v>2</v>
      </c>
      <c r="U25" s="89">
        <f t="shared" si="1"/>
        <v>4.878048780487805</v>
      </c>
      <c r="V25" s="85">
        <v>28</v>
      </c>
      <c r="W25" s="88">
        <v>3</v>
      </c>
      <c r="X25" s="90">
        <f t="shared" si="2"/>
        <v>10.714285714285714</v>
      </c>
      <c r="Y25" s="88">
        <v>27</v>
      </c>
      <c r="Z25" s="88">
        <v>2</v>
      </c>
      <c r="AA25" s="91">
        <f t="shared" si="3"/>
        <v>7.4074074074074066</v>
      </c>
    </row>
    <row r="26" spans="1:27" ht="15.75" customHeight="1">
      <c r="A26" s="83">
        <v>31</v>
      </c>
      <c r="B26" s="92">
        <v>401</v>
      </c>
      <c r="C26" s="85" t="s">
        <v>97</v>
      </c>
      <c r="D26" s="86" t="s">
        <v>155</v>
      </c>
      <c r="E26" s="87" t="s">
        <v>101</v>
      </c>
      <c r="F26" s="88" t="s">
        <v>101</v>
      </c>
      <c r="G26" s="88" t="s">
        <v>101</v>
      </c>
      <c r="H26" s="88" t="s">
        <v>101</v>
      </c>
      <c r="I26" s="88" t="s">
        <v>101</v>
      </c>
      <c r="J26" s="88" t="s">
        <v>101</v>
      </c>
      <c r="K26" s="89"/>
      <c r="L26" s="85">
        <v>12</v>
      </c>
      <c r="M26" s="88">
        <v>10</v>
      </c>
      <c r="N26" s="88">
        <v>259</v>
      </c>
      <c r="O26" s="88">
        <v>50</v>
      </c>
      <c r="P26" s="89">
        <f t="shared" si="0"/>
        <v>19.305019305019304</v>
      </c>
      <c r="Q26" s="85">
        <v>5</v>
      </c>
      <c r="R26" s="88">
        <v>3</v>
      </c>
      <c r="S26" s="88">
        <v>27</v>
      </c>
      <c r="T26" s="88">
        <v>5</v>
      </c>
      <c r="U26" s="89">
        <f t="shared" si="1"/>
        <v>18.51851851851852</v>
      </c>
      <c r="V26" s="85">
        <v>17</v>
      </c>
      <c r="W26" s="88">
        <v>3</v>
      </c>
      <c r="X26" s="90">
        <f t="shared" si="2"/>
        <v>17.647058823529413</v>
      </c>
      <c r="Y26" s="88">
        <v>15</v>
      </c>
      <c r="Z26" s="88">
        <v>2</v>
      </c>
      <c r="AA26" s="91">
        <f t="shared" si="3"/>
        <v>13.333333333333334</v>
      </c>
    </row>
    <row r="27" spans="1:27" ht="15.75" customHeight="1">
      <c r="A27" s="83">
        <v>31</v>
      </c>
      <c r="B27" s="92">
        <v>402</v>
      </c>
      <c r="C27" s="85" t="s">
        <v>97</v>
      </c>
      <c r="D27" s="86" t="s">
        <v>159</v>
      </c>
      <c r="E27" s="87">
        <v>30</v>
      </c>
      <c r="F27" s="88" t="s">
        <v>168</v>
      </c>
      <c r="G27" s="88">
        <v>10</v>
      </c>
      <c r="H27" s="88">
        <v>5</v>
      </c>
      <c r="I27" s="88">
        <v>73</v>
      </c>
      <c r="J27" s="88">
        <v>18</v>
      </c>
      <c r="K27" s="89">
        <f>J27/I27*100</f>
        <v>24.65753424657534</v>
      </c>
      <c r="L27" s="85">
        <v>7</v>
      </c>
      <c r="M27" s="88">
        <v>5</v>
      </c>
      <c r="N27" s="88">
        <v>73</v>
      </c>
      <c r="O27" s="88">
        <v>18</v>
      </c>
      <c r="P27" s="89">
        <f t="shared" si="0"/>
        <v>24.65753424657534</v>
      </c>
      <c r="Q27" s="85">
        <v>5</v>
      </c>
      <c r="R27" s="88">
        <v>4</v>
      </c>
      <c r="S27" s="88">
        <v>27</v>
      </c>
      <c r="T27" s="88">
        <v>5</v>
      </c>
      <c r="U27" s="89">
        <f t="shared" si="1"/>
        <v>18.51851851851852</v>
      </c>
      <c r="V27" s="85">
        <v>6</v>
      </c>
      <c r="W27" s="88">
        <v>1</v>
      </c>
      <c r="X27" s="90">
        <f t="shared" si="2"/>
        <v>16.666666666666664</v>
      </c>
      <c r="Y27" s="88">
        <v>6</v>
      </c>
      <c r="Z27" s="88">
        <v>1</v>
      </c>
      <c r="AA27" s="91">
        <f t="shared" si="3"/>
        <v>16.666666666666664</v>
      </c>
    </row>
    <row r="28" spans="1:27" ht="15.75" customHeight="1">
      <c r="A28" s="83">
        <v>31</v>
      </c>
      <c r="B28" s="92">
        <v>403</v>
      </c>
      <c r="C28" s="85" t="s">
        <v>97</v>
      </c>
      <c r="D28" s="86" t="s">
        <v>163</v>
      </c>
      <c r="E28" s="87" t="s">
        <v>101</v>
      </c>
      <c r="F28" s="88" t="s">
        <v>101</v>
      </c>
      <c r="G28" s="88" t="s">
        <v>101</v>
      </c>
      <c r="H28" s="88" t="s">
        <v>101</v>
      </c>
      <c r="I28" s="88" t="s">
        <v>101</v>
      </c>
      <c r="J28" s="88" t="s">
        <v>101</v>
      </c>
      <c r="K28" s="89"/>
      <c r="L28" s="85">
        <v>15</v>
      </c>
      <c r="M28" s="88">
        <v>10</v>
      </c>
      <c r="N28" s="88">
        <v>169</v>
      </c>
      <c r="O28" s="88">
        <v>36</v>
      </c>
      <c r="P28" s="89">
        <f t="shared" si="0"/>
        <v>21.301775147928996</v>
      </c>
      <c r="Q28" s="85">
        <v>5</v>
      </c>
      <c r="R28" s="88">
        <v>2</v>
      </c>
      <c r="S28" s="88">
        <v>27</v>
      </c>
      <c r="T28" s="88">
        <v>3</v>
      </c>
      <c r="U28" s="89">
        <f t="shared" si="1"/>
        <v>11.11111111111111</v>
      </c>
      <c r="V28" s="85">
        <v>14</v>
      </c>
      <c r="W28" s="88">
        <v>4</v>
      </c>
      <c r="X28" s="90">
        <f t="shared" si="2"/>
        <v>28.57142857142857</v>
      </c>
      <c r="Y28" s="88">
        <v>14</v>
      </c>
      <c r="Z28" s="88">
        <v>4</v>
      </c>
      <c r="AA28" s="91">
        <f t="shared" si="3"/>
        <v>28.57142857142857</v>
      </c>
    </row>
    <row r="29" spans="1:27" ht="15.75" customHeight="1">
      <c r="A29" s="83"/>
      <c r="B29" s="92"/>
      <c r="C29" s="85"/>
      <c r="D29" s="86"/>
      <c r="E29" s="85"/>
      <c r="F29" s="88"/>
      <c r="G29" s="88"/>
      <c r="H29" s="88"/>
      <c r="I29" s="88"/>
      <c r="J29" s="88"/>
      <c r="K29" s="89"/>
      <c r="L29" s="85"/>
      <c r="M29" s="88"/>
      <c r="N29" s="88"/>
      <c r="O29" s="88"/>
      <c r="P29" s="89"/>
      <c r="Q29" s="85"/>
      <c r="R29" s="88"/>
      <c r="S29" s="88"/>
      <c r="T29" s="88"/>
      <c r="U29" s="89"/>
      <c r="V29" s="85"/>
      <c r="W29" s="88"/>
      <c r="X29" s="90"/>
      <c r="Y29" s="88"/>
      <c r="Z29" s="88"/>
      <c r="AA29" s="91"/>
    </row>
    <row r="30" spans="1:27" ht="15.75" customHeight="1">
      <c r="A30" s="83"/>
      <c r="B30" s="92"/>
      <c r="C30" s="85"/>
      <c r="D30" s="86"/>
      <c r="E30" s="85"/>
      <c r="F30" s="88"/>
      <c r="G30" s="88"/>
      <c r="H30" s="88"/>
      <c r="I30" s="88"/>
      <c r="J30" s="88"/>
      <c r="K30" s="89"/>
      <c r="L30" s="85"/>
      <c r="M30" s="88"/>
      <c r="N30" s="88"/>
      <c r="O30" s="88"/>
      <c r="P30" s="89"/>
      <c r="Q30" s="85"/>
      <c r="R30" s="88"/>
      <c r="S30" s="88"/>
      <c r="T30" s="88"/>
      <c r="U30" s="89"/>
      <c r="V30" s="85"/>
      <c r="W30" s="88"/>
      <c r="X30" s="90"/>
      <c r="Y30" s="88"/>
      <c r="Z30" s="88"/>
      <c r="AA30" s="91"/>
    </row>
    <row r="31" spans="1:27" ht="15.75" customHeight="1" thickBot="1">
      <c r="A31" s="93"/>
      <c r="B31" s="94"/>
      <c r="C31" s="95"/>
      <c r="D31" s="96"/>
      <c r="E31" s="95"/>
      <c r="F31" s="97"/>
      <c r="G31" s="97"/>
      <c r="H31" s="97"/>
      <c r="I31" s="97"/>
      <c r="J31" s="88"/>
      <c r="K31" s="89"/>
      <c r="L31" s="95"/>
      <c r="M31" s="88"/>
      <c r="N31" s="97"/>
      <c r="O31" s="88"/>
      <c r="P31" s="89"/>
      <c r="Q31" s="95"/>
      <c r="R31" s="88"/>
      <c r="S31" s="97"/>
      <c r="T31" s="88"/>
      <c r="U31" s="89"/>
      <c r="V31" s="95"/>
      <c r="W31" s="88"/>
      <c r="X31" s="90"/>
      <c r="Y31" s="88"/>
      <c r="Z31" s="88"/>
      <c r="AA31" s="91"/>
    </row>
    <row r="32" spans="1:27" ht="15.75" customHeight="1" thickBot="1">
      <c r="A32" s="98"/>
      <c r="B32" s="99">
        <v>900</v>
      </c>
      <c r="C32" s="100"/>
      <c r="D32" s="101" t="s">
        <v>37</v>
      </c>
      <c r="E32" s="102"/>
      <c r="F32" s="103"/>
      <c r="G32" s="103"/>
      <c r="H32" s="103"/>
      <c r="I32" s="103"/>
      <c r="J32" s="103"/>
      <c r="K32" s="104"/>
      <c r="L32" s="105">
        <f>SUM(L10:L31)</f>
        <v>338</v>
      </c>
      <c r="M32" s="105">
        <f>SUM(M10:M31)</f>
        <v>278</v>
      </c>
      <c r="N32" s="105">
        <f>SUM(N10:N31)</f>
        <v>4637</v>
      </c>
      <c r="O32" s="105">
        <f>SUM(O10:O31)</f>
        <v>1161</v>
      </c>
      <c r="P32" s="106">
        <f>IF(L32="","",ROUND(O32/N32*100,1))</f>
        <v>25</v>
      </c>
      <c r="Q32" s="105">
        <f>SUM(Q10:Q31)</f>
        <v>91</v>
      </c>
      <c r="R32" s="105">
        <f>SUM(R10:R31)</f>
        <v>53</v>
      </c>
      <c r="S32" s="105">
        <f>SUM(S10:S31)</f>
        <v>679</v>
      </c>
      <c r="T32" s="105">
        <f>SUM(T10:T31)</f>
        <v>82</v>
      </c>
      <c r="U32" s="106">
        <f>IF(Q32=""," ",ROUND(T32/S32*100,1))</f>
        <v>12.1</v>
      </c>
      <c r="V32" s="102"/>
      <c r="W32" s="103"/>
      <c r="X32" s="107"/>
      <c r="Y32" s="103"/>
      <c r="Z32" s="103"/>
      <c r="AA32" s="108"/>
    </row>
    <row r="33" spans="1:27" ht="15.75" customHeight="1">
      <c r="A33" s="109">
        <v>31</v>
      </c>
      <c r="B33" s="110"/>
      <c r="C33" s="111" t="s">
        <v>92</v>
      </c>
      <c r="D33" s="112" t="s">
        <v>172</v>
      </c>
      <c r="E33" s="113"/>
      <c r="F33" s="114"/>
      <c r="G33" s="114"/>
      <c r="H33" s="114"/>
      <c r="I33" s="114"/>
      <c r="J33" s="114"/>
      <c r="K33" s="115"/>
      <c r="L33" s="116">
        <v>1</v>
      </c>
      <c r="M33" s="88">
        <v>1</v>
      </c>
      <c r="N33" s="97">
        <v>75</v>
      </c>
      <c r="O33" s="88">
        <v>37</v>
      </c>
      <c r="P33" s="117">
        <f>O33/N33*100</f>
        <v>49.333333333333336</v>
      </c>
      <c r="Q33" s="116"/>
      <c r="R33" s="88"/>
      <c r="S33" s="97"/>
      <c r="T33" s="88"/>
      <c r="U33" s="117"/>
      <c r="V33" s="113"/>
      <c r="W33" s="114"/>
      <c r="X33" s="118"/>
      <c r="Y33" s="114"/>
      <c r="Z33" s="114"/>
      <c r="AA33" s="119"/>
    </row>
    <row r="34" spans="1:27" ht="15.75" customHeight="1">
      <c r="A34" s="83">
        <v>31</v>
      </c>
      <c r="B34" s="92"/>
      <c r="C34" s="85" t="s">
        <v>92</v>
      </c>
      <c r="D34" s="86" t="s">
        <v>173</v>
      </c>
      <c r="E34" s="120"/>
      <c r="F34" s="121"/>
      <c r="G34" s="121"/>
      <c r="H34" s="121"/>
      <c r="I34" s="121"/>
      <c r="J34" s="121"/>
      <c r="K34" s="122"/>
      <c r="L34" s="116">
        <v>1</v>
      </c>
      <c r="M34" s="88">
        <v>1</v>
      </c>
      <c r="N34" s="97">
        <v>40</v>
      </c>
      <c r="O34" s="88">
        <v>19</v>
      </c>
      <c r="P34" s="89">
        <f>O34/N34*100</f>
        <v>47.5</v>
      </c>
      <c r="Q34" s="116">
        <v>1</v>
      </c>
      <c r="R34" s="88">
        <v>0</v>
      </c>
      <c r="S34" s="97">
        <v>6</v>
      </c>
      <c r="T34" s="88">
        <v>0</v>
      </c>
      <c r="U34" s="89">
        <f>T34/S34*100</f>
        <v>0</v>
      </c>
      <c r="V34" s="120"/>
      <c r="W34" s="121"/>
      <c r="X34" s="123"/>
      <c r="Y34" s="121"/>
      <c r="Z34" s="121"/>
      <c r="AA34" s="124"/>
    </row>
    <row r="35" spans="1:27" ht="15.75" customHeight="1" thickBot="1">
      <c r="A35" s="125">
        <v>31</v>
      </c>
      <c r="B35" s="126"/>
      <c r="C35" s="127" t="s">
        <v>92</v>
      </c>
      <c r="D35" s="128" t="s">
        <v>174</v>
      </c>
      <c r="E35" s="129"/>
      <c r="F35" s="130"/>
      <c r="G35" s="130"/>
      <c r="H35" s="130"/>
      <c r="I35" s="130"/>
      <c r="J35" s="130"/>
      <c r="K35" s="131"/>
      <c r="L35" s="116">
        <v>1</v>
      </c>
      <c r="M35" s="88">
        <v>1</v>
      </c>
      <c r="N35" s="97">
        <v>93</v>
      </c>
      <c r="O35" s="88">
        <v>44</v>
      </c>
      <c r="P35" s="132">
        <f>O35/N35*100</f>
        <v>47.31182795698925</v>
      </c>
      <c r="Q35" s="116"/>
      <c r="R35" s="88"/>
      <c r="S35" s="97"/>
      <c r="T35" s="88"/>
      <c r="U35" s="132"/>
      <c r="V35" s="129"/>
      <c r="W35" s="130"/>
      <c r="X35" s="133"/>
      <c r="Y35" s="130"/>
      <c r="Z35" s="130"/>
      <c r="AA35" s="134"/>
    </row>
    <row r="36" spans="1:27" ht="15.75" customHeight="1" thickBot="1">
      <c r="A36" s="98"/>
      <c r="B36" s="99">
        <v>999</v>
      </c>
      <c r="C36" s="100"/>
      <c r="D36" s="101" t="s">
        <v>36</v>
      </c>
      <c r="E36" s="102"/>
      <c r="F36" s="103"/>
      <c r="G36" s="103"/>
      <c r="H36" s="103"/>
      <c r="I36" s="103"/>
      <c r="J36" s="103"/>
      <c r="K36" s="104"/>
      <c r="L36" s="105">
        <f>SUM(L33:L35)</f>
        <v>3</v>
      </c>
      <c r="M36" s="105">
        <f>SUM(M33:M35)</f>
        <v>3</v>
      </c>
      <c r="N36" s="105">
        <f>SUM(N33:N35)</f>
        <v>208</v>
      </c>
      <c r="O36" s="105">
        <f>SUM(O33:O35)</f>
        <v>100</v>
      </c>
      <c r="P36" s="106">
        <f>IF(L36=0,"",ROUND(O36/N36*100,1))</f>
        <v>48.1</v>
      </c>
      <c r="Q36" s="105">
        <f>SUM(Q33:Q35)</f>
        <v>1</v>
      </c>
      <c r="R36" s="105">
        <f>SUM(R33:R35)</f>
        <v>0</v>
      </c>
      <c r="S36" s="105">
        <f>SUM(S33:S35)</f>
        <v>6</v>
      </c>
      <c r="T36" s="105">
        <f>SUM(T33:T35)</f>
        <v>0</v>
      </c>
      <c r="U36" s="106">
        <f>IF(Q36=0," ",ROUND(T36/S36*100,1))</f>
        <v>0</v>
      </c>
      <c r="V36" s="102"/>
      <c r="W36" s="103"/>
      <c r="X36" s="107"/>
      <c r="Y36" s="103"/>
      <c r="Z36" s="103"/>
      <c r="AA36" s="108"/>
    </row>
    <row r="37" spans="1:27" ht="15.75" customHeight="1" thickBot="1">
      <c r="A37" s="98"/>
      <c r="B37" s="135">
        <v>1000</v>
      </c>
      <c r="C37" s="177" t="s">
        <v>23</v>
      </c>
      <c r="D37" s="178"/>
      <c r="E37" s="102"/>
      <c r="F37" s="103"/>
      <c r="G37" s="136">
        <f>SUM(G10:G31)</f>
        <v>264</v>
      </c>
      <c r="H37" s="136">
        <f>SUM(H10:H31)</f>
        <v>221</v>
      </c>
      <c r="I37" s="136">
        <f>SUM(I10:I31)</f>
        <v>3503</v>
      </c>
      <c r="J37" s="136">
        <f>SUM(J10:J31)</f>
        <v>1064</v>
      </c>
      <c r="K37" s="106">
        <f>IF(G37=""," ",ROUND(J37/I37*100,1))</f>
        <v>30.4</v>
      </c>
      <c r="L37" s="137">
        <f>L32+L36</f>
        <v>341</v>
      </c>
      <c r="M37" s="136">
        <f>M32+M36</f>
        <v>281</v>
      </c>
      <c r="N37" s="136">
        <f>N32+N36</f>
        <v>4845</v>
      </c>
      <c r="O37" s="136">
        <f>O32+O36</f>
        <v>1261</v>
      </c>
      <c r="P37" s="106">
        <f>IF(L37="","",ROUND(O37/N37*100,1))</f>
        <v>26</v>
      </c>
      <c r="Q37" s="137">
        <f>Q32+Q36</f>
        <v>92</v>
      </c>
      <c r="R37" s="136">
        <f>R32+R36</f>
        <v>53</v>
      </c>
      <c r="S37" s="136">
        <f>S32+S36</f>
        <v>685</v>
      </c>
      <c r="T37" s="136">
        <f>T32+T36</f>
        <v>82</v>
      </c>
      <c r="U37" s="106">
        <f>IF(Q37=""," ",ROUND(T37/S37*100,1))</f>
        <v>12</v>
      </c>
      <c r="V37" s="138">
        <f>SUM(V10:V31)</f>
        <v>673</v>
      </c>
      <c r="W37" s="136">
        <f>SUM(W10:W31)</f>
        <v>123</v>
      </c>
      <c r="X37" s="139">
        <f>IF(V37=0," ",ROUND(W37/V37*100,1))</f>
        <v>18.3</v>
      </c>
      <c r="Y37" s="136">
        <f>SUM(Y10:Y31)</f>
        <v>611</v>
      </c>
      <c r="Z37" s="136">
        <f>SUM(Z10:Z31)</f>
        <v>98</v>
      </c>
      <c r="AA37" s="140">
        <f>IF(Y37=0," ",ROUND(Z37/Y37*100,1))</f>
        <v>16</v>
      </c>
    </row>
    <row r="39" spans="1:14" ht="13.5">
      <c r="A39" s="15" t="s">
        <v>77</v>
      </c>
      <c r="B39" s="16"/>
      <c r="C39" s="17"/>
      <c r="D39" s="141"/>
      <c r="E39" s="19"/>
      <c r="F39" s="19"/>
      <c r="G39" s="19"/>
      <c r="H39" s="19"/>
      <c r="I39" s="19"/>
      <c r="J39" s="19"/>
      <c r="N39" s="22"/>
    </row>
    <row r="40" spans="1:8" ht="13.5">
      <c r="A40" s="13" t="s">
        <v>86</v>
      </c>
      <c r="E40" s="142"/>
      <c r="F40" s="142" t="s">
        <v>85</v>
      </c>
      <c r="H40" s="142"/>
    </row>
  </sheetData>
  <sheetProtection/>
  <mergeCells count="26">
    <mergeCell ref="C4:E4"/>
    <mergeCell ref="G4:I4"/>
    <mergeCell ref="B3:N3"/>
    <mergeCell ref="E7:K7"/>
    <mergeCell ref="L7:P7"/>
    <mergeCell ref="P8:P9"/>
    <mergeCell ref="E8:E9"/>
    <mergeCell ref="G8:G9"/>
    <mergeCell ref="F8:F9"/>
    <mergeCell ref="N8:N9"/>
    <mergeCell ref="I8:I9"/>
    <mergeCell ref="K8:K9"/>
    <mergeCell ref="A7:A9"/>
    <mergeCell ref="C7:C9"/>
    <mergeCell ref="D7:D9"/>
    <mergeCell ref="B7:B9"/>
    <mergeCell ref="C37:D37"/>
    <mergeCell ref="L8:L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M33:M35 T33:T35 R33:R35 O33:O35 J10:J31 O10:O31 M10:M31 Z10:Z31 T10:T31 R10:R31 W10:W31">
    <cfRule type="cellIs" priority="1" dxfId="0" operator="lessThanOrEqual" stopIfTrue="1">
      <formula>I10</formula>
    </cfRule>
    <cfRule type="cellIs" priority="2" dxfId="1" operator="greaterThan" stopIfTrue="1">
      <formula>I10</formula>
    </cfRule>
  </conditionalFormatting>
  <conditionalFormatting sqref="Y10:Y31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40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cellComments="asDisplayed"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2006-12-06T01:04:08Z</cp:lastPrinted>
  <dcterms:created xsi:type="dcterms:W3CDTF">2002-01-07T10:53:07Z</dcterms:created>
  <dcterms:modified xsi:type="dcterms:W3CDTF">2006-12-06T01:06:02Z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