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'4-1'!$A$1:$X$47</definedName>
    <definedName name="_xlnm.Print_Area" localSheetId="1">'4-2'!$A$1:$AA$58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<sst xmlns="http://schemas.openxmlformats.org/spreadsheetml/2006/main" count="376" uniqueCount="209">
  <si>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</si>
  <si>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</si>
  <si>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</si>
  <si>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</si>
  <si>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</si>
  <si>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</si>
  <si>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</si>
  <si>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</si>
  <si>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</si>
  <si>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</si>
  <si>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</si>
  <si>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</si>
  <si>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</si>
  <si>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</si>
  <si>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</si>
  <si>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</si>
  <si>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</si>
  <si>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</si>
  <si>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</si>
  <si>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</si>
  <si>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</si>
  <si>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</si>
  <si>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</si>
  <si>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</si>
  <si>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</si>
  <si>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</si>
  <si>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</si>
  <si>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</si>
  <si>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</si>
  <si>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</si>
  <si>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</si>
  <si>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</si>
  <si>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</si>
  <si>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</si>
  <si>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</si>
  <si>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</si>
  <si>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</si>
  <si>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</si>
  <si>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</si>
  <si>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</si>
  <si>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</si>
  <si>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</si>
  <si>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</si>
  <si>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</si>
  <si>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</si>
  <si>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</si>
  <si>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</si>
  <si>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</si>
  <si>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</si>
  <si>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</si>
  <si>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</si>
  <si>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</si>
  <si>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</si>
  <si>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</si>
  <si>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</si>
  <si>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</si>
  <si>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</si>
  <si>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</si>
  <si>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</si>
  <si>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</si>
  <si>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</si>
  <si>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</si>
  <si>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</si>
  <si>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</si>
  <si>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</si>
  <si>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</si>
  <si>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</si>
  <si>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</si>
  <si>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</si>
  <si>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</si>
  <si>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</si>
  <si>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</si>
  <si>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</si>
  <si>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</si>
  <si>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</si>
  <si>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</si>
  <si>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</si>
  <si>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</si>
  <si>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</si>
  <si>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</si>
  <si>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</si>
  <si>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</si>
  <si>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</si>
  <si>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</si>
  <si>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</si>
  <si>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</si>
  <si>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</si>
  <si>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</si>
  <si>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</si>
  <si>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</si>
  <si>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</si>
  <si>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</si>
  <si>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</si>
  <si>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葛城市</t>
  </si>
  <si>
    <t>生駒市女性センター</t>
  </si>
  <si>
    <t>奈良県</t>
  </si>
  <si>
    <t>女と男が輝く未来計画</t>
  </si>
  <si>
    <t>天理市</t>
  </si>
  <si>
    <t>橿原市</t>
  </si>
  <si>
    <t>王寺町</t>
  </si>
  <si>
    <t>奈良市</t>
  </si>
  <si>
    <t>男女共同参画課</t>
  </si>
  <si>
    <t>奈良市男女共同参画推進条例</t>
  </si>
  <si>
    <t>奈良市男女共同参画計画</t>
  </si>
  <si>
    <t>平成１３年３月</t>
  </si>
  <si>
    <t>平成１３年４月～平成２２年３月</t>
  </si>
  <si>
    <t>奈良市男女共同参画センター（愛称：あすなら）</t>
  </si>
  <si>
    <t>大和高田市</t>
  </si>
  <si>
    <t>男女共同参画推進室</t>
  </si>
  <si>
    <t>大和高田市男女共同参画推進条例</t>
  </si>
  <si>
    <t>大和高田市男女共同参画プラン</t>
  </si>
  <si>
    <t>平成９年３月</t>
  </si>
  <si>
    <t>平成９年４月～平成１９年３月</t>
  </si>
  <si>
    <t>大和郡山市</t>
  </si>
  <si>
    <t>人権施策推進課</t>
  </si>
  <si>
    <t>男と女イキイキ・しあわせプラン大和郡山女性行動計画</t>
  </si>
  <si>
    <t>平成１０年３月</t>
  </si>
  <si>
    <t>平成１０年３月～平成１９年３月</t>
  </si>
  <si>
    <t>かがやきプラン２１～第２次天理市男女共同参画社会づくり計画～</t>
  </si>
  <si>
    <t>平成１８年３月</t>
  </si>
  <si>
    <t>平成１８年４月～平成２７年３月</t>
  </si>
  <si>
    <t>天理市男女共同参画プラザ（愛称：かがやきプラザ）</t>
  </si>
  <si>
    <t>男女共同参画室</t>
  </si>
  <si>
    <t>橿原市男女共同参画推進条例</t>
  </si>
  <si>
    <t>男女共同参画かしはらプラン</t>
  </si>
  <si>
    <t>平成１５年３月</t>
  </si>
  <si>
    <t>平成１５年４月～平成２０年３月</t>
  </si>
  <si>
    <t>桜井市</t>
  </si>
  <si>
    <t>人権課</t>
  </si>
  <si>
    <t>さくらい男女共同参画プラン</t>
  </si>
  <si>
    <t>平成１６年３月</t>
  </si>
  <si>
    <t>平成１６年４月～平成２６年３月</t>
  </si>
  <si>
    <t>五條市</t>
  </si>
  <si>
    <t>人権施策課</t>
  </si>
  <si>
    <t>五條市男女共同参画プラン</t>
  </si>
  <si>
    <t>平成１５年４月～平成２４年３月</t>
  </si>
  <si>
    <t>御所市</t>
  </si>
  <si>
    <t>人権・同和対策課</t>
  </si>
  <si>
    <t>女と男変えよう変わろうごせ未来計画</t>
  </si>
  <si>
    <t>２００１年３月～２０１０年３月</t>
  </si>
  <si>
    <t>生駒市</t>
  </si>
  <si>
    <t>女性青少年課</t>
  </si>
  <si>
    <t>生駒市男女共同参画計画女（ひと）と男（ひと）You&amp;I（ゆうあい）プラン（第２次）</t>
  </si>
  <si>
    <t>平成１７年６月</t>
  </si>
  <si>
    <t>平成１７年６月～平成２７年３月</t>
  </si>
  <si>
    <t>香芝市</t>
  </si>
  <si>
    <t>香芝市男女共同参画プラン</t>
  </si>
  <si>
    <t>平成１３年４月～平成２３年３月</t>
  </si>
  <si>
    <t>人権政策課</t>
  </si>
  <si>
    <t>宇陀市</t>
  </si>
  <si>
    <t>山添村</t>
  </si>
  <si>
    <t>平群町</t>
  </si>
  <si>
    <t>ふれあい推進課</t>
  </si>
  <si>
    <t>平群町男女共同参画プラン</t>
  </si>
  <si>
    <t>平成１７年３月</t>
  </si>
  <si>
    <t>平成１６年度～平成２５年度</t>
  </si>
  <si>
    <t>三郷町</t>
  </si>
  <si>
    <t>人権推進課</t>
  </si>
  <si>
    <t>斑鳩町</t>
  </si>
  <si>
    <t>企画財政課</t>
  </si>
  <si>
    <t>斑鳩町男女共同参画推進条例</t>
  </si>
  <si>
    <t>平成１８年４月</t>
  </si>
  <si>
    <t>平成１８年４月～平成２８年３月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</si>
  <si>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</si>
  <si>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</si>
  <si>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</si>
  <si>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</si>
  <si>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</si>
  <si>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</si>
  <si>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</si>
  <si>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住民福祉課</t>
  </si>
  <si>
    <t>明日香村</t>
  </si>
  <si>
    <t>教育課</t>
  </si>
  <si>
    <t>上牧町</t>
  </si>
  <si>
    <t>福祉課</t>
  </si>
  <si>
    <t>広陵町</t>
  </si>
  <si>
    <t>河合町</t>
  </si>
  <si>
    <t>生涯学習課</t>
  </si>
  <si>
    <t>吉野町</t>
  </si>
  <si>
    <t>教育委員会（人権教育グループ）</t>
  </si>
  <si>
    <t>大淀町</t>
  </si>
  <si>
    <t>下市町</t>
  </si>
  <si>
    <t>教育委員会（社会教育係））</t>
  </si>
  <si>
    <t>黒滝村</t>
  </si>
  <si>
    <t>天川村</t>
  </si>
  <si>
    <t>住民課</t>
  </si>
  <si>
    <t>野迫川村</t>
  </si>
  <si>
    <t>十津川村</t>
  </si>
  <si>
    <t>下北山村</t>
  </si>
  <si>
    <t>上北山村</t>
  </si>
  <si>
    <t>川上村</t>
  </si>
  <si>
    <t>教育委員会（社会教育係）</t>
  </si>
  <si>
    <t>東吉野村</t>
  </si>
  <si>
    <t>総務企画課</t>
  </si>
  <si>
    <t>その他：平成18年3月31日</t>
  </si>
  <si>
    <t>平成１８</t>
  </si>
  <si>
    <t>平成２７</t>
  </si>
  <si>
    <t>平成１９</t>
  </si>
  <si>
    <t>平成２５</t>
  </si>
  <si>
    <t>平成２６</t>
  </si>
  <si>
    <t>平成２２</t>
  </si>
  <si>
    <t>平成２１</t>
  </si>
  <si>
    <t>天理山添</t>
  </si>
  <si>
    <t>橿原高市</t>
  </si>
  <si>
    <t>磯城郡</t>
  </si>
  <si>
    <t>北葛城郡</t>
  </si>
  <si>
    <t>市（区）町村コード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</si>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</sst>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&quot;％&quot;"/>
    <numFmt numFmtId="188" formatCode="&quot;平成&quot;0&quot;年度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9" fontId="2" fillId="3" borderId="38" xfId="0" applyNumberFormat="1" applyFont="1" applyFill="1" applyBorder="1" applyAlignment="1">
      <alignment/>
    </xf>
    <xf numFmtId="179" fontId="2" fillId="3" borderId="39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185" fontId="2" fillId="2" borderId="1" xfId="0" applyNumberFormat="1" applyFont="1" applyFill="1" applyBorder="1" applyAlignment="1">
      <alignment wrapText="1"/>
    </xf>
    <xf numFmtId="57" fontId="2" fillId="2" borderId="1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58" fontId="2" fillId="2" borderId="1" xfId="0" applyNumberFormat="1" applyFont="1" applyFill="1" applyBorder="1" applyAlignment="1">
      <alignment wrapText="1"/>
    </xf>
    <xf numFmtId="0" fontId="2" fillId="2" borderId="7" xfId="0" applyNumberFormat="1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57" fontId="2" fillId="2" borderId="5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9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33" xfId="0" applyFont="1" applyBorder="1" applyAlignment="1">
      <alignment/>
    </xf>
    <xf numFmtId="0" fontId="2" fillId="0" borderId="4" xfId="0" applyFont="1" applyBorder="1" applyAlignment="1">
      <alignment wrapText="1"/>
    </xf>
    <xf numFmtId="186" fontId="2" fillId="2" borderId="5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44" xfId="0" applyFont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4" fillId="2" borderId="46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/>
    </xf>
    <xf numFmtId="0" fontId="4" fillId="2" borderId="4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84" fontId="2" fillId="2" borderId="1" xfId="0" applyNumberFormat="1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47" xfId="0" applyFont="1" applyBorder="1" applyAlignment="1">
      <alignment/>
    </xf>
    <xf numFmtId="58" fontId="0" fillId="0" borderId="48" xfId="0" applyNumberFormat="1" applyFont="1" applyBorder="1" applyAlignment="1">
      <alignment vertical="center"/>
    </xf>
    <xf numFmtId="58" fontId="0" fillId="0" borderId="49" xfId="0" applyNumberFormat="1" applyFont="1" applyBorder="1" applyAlignment="1">
      <alignment vertical="center"/>
    </xf>
    <xf numFmtId="58" fontId="0" fillId="0" borderId="5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5" borderId="17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16" applyFont="1" applyAlignment="1">
      <alignment/>
    </xf>
    <xf numFmtId="0" fontId="2" fillId="2" borderId="52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2" fillId="2" borderId="56" xfId="0" applyFont="1" applyFill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2" borderId="59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63" xfId="0" applyFont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2" fillId="2" borderId="6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2" fillId="2" borderId="54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51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58" fontId="0" fillId="0" borderId="48" xfId="0" applyNumberFormat="1" applyFont="1" applyBorder="1" applyAlignment="1">
      <alignment horizontal="center" vertical="center"/>
    </xf>
    <xf numFmtId="58" fontId="0" fillId="0" borderId="49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2" fillId="2" borderId="68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2" fillId="2" borderId="16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1"/>
  <sheetViews>
    <sheetView tabSelected="1" view="pageBreakPreview" zoomScaleSheetLayoutView="100" workbookViewId="0" topLeftCell="A1">
      <selection activeCell="Q8" sqref="Q8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2.75390625" style="2" customWidth="1"/>
    <col min="11" max="13" width="9.625" style="2" customWidth="1"/>
    <col min="14" max="14" width="4.375" style="2" customWidth="1"/>
    <col min="15" max="15" width="26.25390625" style="2" customWidth="1"/>
    <col min="16" max="16" width="14.00390625" style="2" customWidth="1"/>
    <col min="17" max="17" width="26.375" style="2" customWidth="1"/>
    <col min="18" max="18" width="3.125" style="2" customWidth="1"/>
    <col min="19" max="19" width="20.00390625" style="2" customWidth="1"/>
    <col min="20" max="20" width="6.125" style="2" customWidth="1"/>
    <col min="21" max="21" width="8.50390625" style="2" customWidth="1"/>
    <col min="22" max="22" width="17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8" t="s">
        <v>60</v>
      </c>
      <c r="U2" s="80"/>
    </row>
    <row r="3" ht="12.75" thickBot="1"/>
    <row r="4" spans="1:24" s="1" customFormat="1" ht="31.5" customHeight="1">
      <c r="A4" s="174" t="s">
        <v>6</v>
      </c>
      <c r="B4" s="147" t="s">
        <v>57</v>
      </c>
      <c r="C4" s="161" t="s">
        <v>0</v>
      </c>
      <c r="D4" s="175" t="s">
        <v>58</v>
      </c>
      <c r="E4" s="176" t="s">
        <v>11</v>
      </c>
      <c r="F4" s="42"/>
      <c r="G4" s="154" t="s">
        <v>39</v>
      </c>
      <c r="H4" s="161" t="s">
        <v>7</v>
      </c>
      <c r="I4" s="175" t="s">
        <v>10</v>
      </c>
      <c r="J4" s="165" t="s">
        <v>82</v>
      </c>
      <c r="K4" s="150"/>
      <c r="L4" s="150"/>
      <c r="M4" s="150"/>
      <c r="N4" s="133"/>
      <c r="O4" s="165" t="s">
        <v>207</v>
      </c>
      <c r="P4" s="150"/>
      <c r="Q4" s="150"/>
      <c r="R4" s="133"/>
      <c r="S4" s="172" t="s">
        <v>208</v>
      </c>
      <c r="T4" s="167" t="s">
        <v>78</v>
      </c>
      <c r="U4" s="165" t="s">
        <v>22</v>
      </c>
      <c r="V4" s="166"/>
      <c r="W4" s="166"/>
      <c r="X4" s="19"/>
    </row>
    <row r="5" spans="1:24" s="1" customFormat="1" ht="15" customHeight="1">
      <c r="A5" s="159"/>
      <c r="B5" s="148"/>
      <c r="C5" s="158"/>
      <c r="D5" s="146"/>
      <c r="E5" s="177"/>
      <c r="F5" s="43"/>
      <c r="G5" s="155"/>
      <c r="H5" s="158"/>
      <c r="I5" s="146"/>
      <c r="J5" s="162" t="s">
        <v>30</v>
      </c>
      <c r="K5" s="163"/>
      <c r="L5" s="163"/>
      <c r="M5" s="164"/>
      <c r="N5" s="24" t="s">
        <v>31</v>
      </c>
      <c r="O5" s="162" t="s">
        <v>32</v>
      </c>
      <c r="P5" s="163"/>
      <c r="Q5" s="164"/>
      <c r="R5" s="24" t="s">
        <v>31</v>
      </c>
      <c r="S5" s="173"/>
      <c r="T5" s="168"/>
      <c r="U5" s="158" t="s">
        <v>26</v>
      </c>
      <c r="V5" s="160" t="s">
        <v>27</v>
      </c>
      <c r="W5" s="160" t="s">
        <v>28</v>
      </c>
      <c r="X5" s="157" t="s">
        <v>29</v>
      </c>
    </row>
    <row r="6" spans="1:24" s="1" customFormat="1" ht="42.75" customHeight="1">
      <c r="A6" s="159"/>
      <c r="B6" s="149"/>
      <c r="C6" s="158"/>
      <c r="D6" s="146"/>
      <c r="E6" s="178"/>
      <c r="F6" s="44" t="s">
        <v>38</v>
      </c>
      <c r="G6" s="156"/>
      <c r="H6" s="158"/>
      <c r="I6" s="146"/>
      <c r="J6" s="21" t="s">
        <v>19</v>
      </c>
      <c r="K6" s="8" t="s">
        <v>16</v>
      </c>
      <c r="L6" s="8" t="s">
        <v>17</v>
      </c>
      <c r="M6" s="8" t="s">
        <v>18</v>
      </c>
      <c r="N6" s="23" t="s">
        <v>40</v>
      </c>
      <c r="O6" s="22" t="s">
        <v>42</v>
      </c>
      <c r="P6" s="8" t="s">
        <v>25</v>
      </c>
      <c r="Q6" s="8" t="s">
        <v>21</v>
      </c>
      <c r="R6" s="213" t="s">
        <v>41</v>
      </c>
      <c r="S6" s="173"/>
      <c r="T6" s="169"/>
      <c r="U6" s="159"/>
      <c r="V6" s="160"/>
      <c r="W6" s="160"/>
      <c r="X6" s="157"/>
    </row>
    <row r="7" spans="1:24" ht="30" customHeight="1">
      <c r="A7" s="89">
        <v>29</v>
      </c>
      <c r="B7" s="90">
        <v>201</v>
      </c>
      <c r="C7" s="86" t="s">
        <v>95</v>
      </c>
      <c r="D7" s="87" t="s">
        <v>100</v>
      </c>
      <c r="E7" s="86" t="s">
        <v>101</v>
      </c>
      <c r="F7" s="85">
        <v>1</v>
      </c>
      <c r="G7" s="87">
        <v>1</v>
      </c>
      <c r="H7" s="86">
        <v>1</v>
      </c>
      <c r="I7" s="87">
        <v>1</v>
      </c>
      <c r="J7" s="86" t="s">
        <v>102</v>
      </c>
      <c r="K7" s="91">
        <v>37699</v>
      </c>
      <c r="L7" s="92">
        <v>37706</v>
      </c>
      <c r="M7" s="92">
        <v>37712</v>
      </c>
      <c r="N7" s="93"/>
      <c r="O7" s="127" t="s">
        <v>103</v>
      </c>
      <c r="P7" s="94" t="s">
        <v>104</v>
      </c>
      <c r="Q7" s="95" t="s">
        <v>105</v>
      </c>
      <c r="R7" s="87"/>
      <c r="S7" s="96" t="s">
        <v>106</v>
      </c>
      <c r="T7" s="97">
        <v>0</v>
      </c>
      <c r="U7" s="98"/>
      <c r="V7" s="4"/>
      <c r="W7" s="99"/>
      <c r="X7" s="100"/>
    </row>
    <row r="8" spans="1:24" ht="30" customHeight="1">
      <c r="A8" s="89">
        <v>29</v>
      </c>
      <c r="B8" s="90">
        <v>202</v>
      </c>
      <c r="C8" s="86" t="s">
        <v>95</v>
      </c>
      <c r="D8" s="87" t="s">
        <v>107</v>
      </c>
      <c r="E8" s="86" t="s">
        <v>108</v>
      </c>
      <c r="F8" s="85">
        <v>1</v>
      </c>
      <c r="G8" s="87">
        <v>1</v>
      </c>
      <c r="H8" s="86">
        <v>1</v>
      </c>
      <c r="I8" s="87">
        <v>1</v>
      </c>
      <c r="J8" s="86" t="s">
        <v>109</v>
      </c>
      <c r="K8" s="91">
        <v>37334</v>
      </c>
      <c r="L8" s="92">
        <v>37347</v>
      </c>
      <c r="M8" s="92">
        <v>37347</v>
      </c>
      <c r="N8" s="93"/>
      <c r="O8" s="127" t="s">
        <v>110</v>
      </c>
      <c r="P8" s="94" t="s">
        <v>111</v>
      </c>
      <c r="Q8" s="95" t="s">
        <v>112</v>
      </c>
      <c r="R8" s="87"/>
      <c r="S8" s="96"/>
      <c r="T8" s="97">
        <v>1</v>
      </c>
      <c r="U8" s="98"/>
      <c r="V8" s="4"/>
      <c r="W8" s="99"/>
      <c r="X8" s="100"/>
    </row>
    <row r="9" spans="1:24" ht="30" customHeight="1">
      <c r="A9" s="89">
        <v>29</v>
      </c>
      <c r="B9" s="90">
        <v>203</v>
      </c>
      <c r="C9" s="86" t="s">
        <v>95</v>
      </c>
      <c r="D9" s="85" t="s">
        <v>113</v>
      </c>
      <c r="E9" s="86" t="s">
        <v>114</v>
      </c>
      <c r="F9" s="85">
        <v>1</v>
      </c>
      <c r="G9" s="87">
        <v>2</v>
      </c>
      <c r="H9" s="86">
        <v>0</v>
      </c>
      <c r="I9" s="87">
        <v>0</v>
      </c>
      <c r="J9" s="86"/>
      <c r="K9" s="4"/>
      <c r="L9" s="4"/>
      <c r="M9" s="4"/>
      <c r="N9" s="87">
        <v>0</v>
      </c>
      <c r="O9" s="128" t="s">
        <v>115</v>
      </c>
      <c r="P9" s="4" t="s">
        <v>116</v>
      </c>
      <c r="Q9" s="4" t="s">
        <v>117</v>
      </c>
      <c r="R9" s="87"/>
      <c r="S9" s="96"/>
      <c r="T9" s="88">
        <v>0</v>
      </c>
      <c r="U9" s="86"/>
      <c r="V9" s="101"/>
      <c r="W9" s="101"/>
      <c r="X9" s="90"/>
    </row>
    <row r="10" spans="1:24" ht="30" customHeight="1">
      <c r="A10" s="89">
        <v>29</v>
      </c>
      <c r="B10" s="90">
        <v>204</v>
      </c>
      <c r="C10" s="86" t="s">
        <v>95</v>
      </c>
      <c r="D10" s="85" t="s">
        <v>97</v>
      </c>
      <c r="E10" s="86" t="s">
        <v>101</v>
      </c>
      <c r="F10" s="85">
        <v>1</v>
      </c>
      <c r="G10" s="87">
        <v>1</v>
      </c>
      <c r="H10" s="86">
        <v>1</v>
      </c>
      <c r="I10" s="87">
        <v>1</v>
      </c>
      <c r="J10" s="86"/>
      <c r="K10" s="4"/>
      <c r="L10" s="4"/>
      <c r="M10" s="4"/>
      <c r="N10" s="87">
        <v>0</v>
      </c>
      <c r="O10" s="128" t="s">
        <v>118</v>
      </c>
      <c r="P10" s="4" t="s">
        <v>119</v>
      </c>
      <c r="Q10" s="4" t="s">
        <v>120</v>
      </c>
      <c r="R10" s="87"/>
      <c r="S10" s="130" t="s">
        <v>121</v>
      </c>
      <c r="T10" s="88">
        <v>0</v>
      </c>
      <c r="U10" s="86"/>
      <c r="V10" s="101"/>
      <c r="W10" s="101"/>
      <c r="X10" s="90"/>
    </row>
    <row r="11" spans="1:24" ht="30" customHeight="1">
      <c r="A11" s="89">
        <v>29</v>
      </c>
      <c r="B11" s="90">
        <v>205</v>
      </c>
      <c r="C11" s="86" t="s">
        <v>95</v>
      </c>
      <c r="D11" s="85" t="s">
        <v>98</v>
      </c>
      <c r="E11" s="86" t="s">
        <v>122</v>
      </c>
      <c r="F11" s="85">
        <v>1</v>
      </c>
      <c r="G11" s="87">
        <v>1</v>
      </c>
      <c r="H11" s="86">
        <v>1</v>
      </c>
      <c r="I11" s="87">
        <v>1</v>
      </c>
      <c r="J11" s="86" t="s">
        <v>123</v>
      </c>
      <c r="K11" s="92">
        <v>38800</v>
      </c>
      <c r="L11" s="92">
        <v>38807</v>
      </c>
      <c r="M11" s="92">
        <v>38899</v>
      </c>
      <c r="N11" s="87"/>
      <c r="O11" s="128" t="s">
        <v>124</v>
      </c>
      <c r="P11" s="4" t="s">
        <v>125</v>
      </c>
      <c r="Q11" s="4" t="s">
        <v>126</v>
      </c>
      <c r="R11" s="87"/>
      <c r="S11" s="96"/>
      <c r="T11" s="88">
        <v>0</v>
      </c>
      <c r="U11" s="86"/>
      <c r="V11" s="101"/>
      <c r="W11" s="101"/>
      <c r="X11" s="90"/>
    </row>
    <row r="12" spans="1:24" ht="30" customHeight="1">
      <c r="A12" s="89">
        <v>29</v>
      </c>
      <c r="B12" s="90">
        <v>206</v>
      </c>
      <c r="C12" s="86" t="s">
        <v>95</v>
      </c>
      <c r="D12" s="85" t="s">
        <v>127</v>
      </c>
      <c r="E12" s="86" t="s">
        <v>128</v>
      </c>
      <c r="F12" s="85">
        <v>1</v>
      </c>
      <c r="G12" s="87">
        <v>2</v>
      </c>
      <c r="H12" s="86">
        <v>1</v>
      </c>
      <c r="I12" s="87">
        <v>1</v>
      </c>
      <c r="J12" s="86"/>
      <c r="K12" s="4"/>
      <c r="L12" s="4"/>
      <c r="M12" s="4"/>
      <c r="N12" s="87">
        <v>0</v>
      </c>
      <c r="O12" s="128" t="s">
        <v>129</v>
      </c>
      <c r="P12" s="4" t="s">
        <v>130</v>
      </c>
      <c r="Q12" s="4" t="s">
        <v>131</v>
      </c>
      <c r="R12" s="87"/>
      <c r="S12" s="96"/>
      <c r="T12" s="88">
        <v>0</v>
      </c>
      <c r="U12" s="86"/>
      <c r="V12" s="101"/>
      <c r="W12" s="101"/>
      <c r="X12" s="90"/>
    </row>
    <row r="13" spans="1:24" ht="30" customHeight="1">
      <c r="A13" s="89">
        <v>29</v>
      </c>
      <c r="B13" s="90">
        <v>207</v>
      </c>
      <c r="C13" s="86" t="s">
        <v>95</v>
      </c>
      <c r="D13" s="85" t="s">
        <v>132</v>
      </c>
      <c r="E13" s="86" t="s">
        <v>133</v>
      </c>
      <c r="F13" s="85">
        <v>1</v>
      </c>
      <c r="G13" s="87">
        <v>2</v>
      </c>
      <c r="H13" s="86">
        <v>0</v>
      </c>
      <c r="I13" s="87">
        <v>0</v>
      </c>
      <c r="J13" s="86"/>
      <c r="K13" s="4"/>
      <c r="L13" s="4"/>
      <c r="M13" s="4"/>
      <c r="N13" s="87">
        <v>0</v>
      </c>
      <c r="O13" s="128" t="s">
        <v>134</v>
      </c>
      <c r="P13" s="4" t="s">
        <v>125</v>
      </c>
      <c r="Q13" s="4" t="s">
        <v>135</v>
      </c>
      <c r="R13" s="87"/>
      <c r="S13" s="96"/>
      <c r="T13" s="88">
        <v>0</v>
      </c>
      <c r="U13" s="86"/>
      <c r="V13" s="101"/>
      <c r="W13" s="101"/>
      <c r="X13" s="90"/>
    </row>
    <row r="14" spans="1:24" ht="30" customHeight="1">
      <c r="A14" s="89">
        <v>29</v>
      </c>
      <c r="B14" s="90">
        <v>208</v>
      </c>
      <c r="C14" s="86" t="s">
        <v>95</v>
      </c>
      <c r="D14" s="85" t="s">
        <v>136</v>
      </c>
      <c r="E14" s="86" t="s">
        <v>137</v>
      </c>
      <c r="F14" s="85">
        <v>1</v>
      </c>
      <c r="G14" s="87">
        <v>2</v>
      </c>
      <c r="H14" s="86">
        <v>1</v>
      </c>
      <c r="I14" s="87">
        <v>0</v>
      </c>
      <c r="J14" s="86"/>
      <c r="K14" s="4"/>
      <c r="L14" s="4"/>
      <c r="M14" s="4"/>
      <c r="N14" s="87">
        <v>6</v>
      </c>
      <c r="O14" s="128" t="s">
        <v>138</v>
      </c>
      <c r="P14" s="132">
        <v>36951</v>
      </c>
      <c r="Q14" s="4" t="s">
        <v>139</v>
      </c>
      <c r="R14" s="87"/>
      <c r="S14" s="96"/>
      <c r="T14" s="88">
        <v>0</v>
      </c>
      <c r="U14" s="86"/>
      <c r="V14" s="101"/>
      <c r="W14" s="101"/>
      <c r="X14" s="90"/>
    </row>
    <row r="15" spans="1:24" ht="39.75" customHeight="1">
      <c r="A15" s="89">
        <v>29</v>
      </c>
      <c r="B15" s="90">
        <v>209</v>
      </c>
      <c r="C15" s="86" t="s">
        <v>95</v>
      </c>
      <c r="D15" s="85" t="s">
        <v>140</v>
      </c>
      <c r="E15" s="86" t="s">
        <v>141</v>
      </c>
      <c r="F15" s="85">
        <v>2</v>
      </c>
      <c r="G15" s="87">
        <v>1</v>
      </c>
      <c r="H15" s="86">
        <v>1</v>
      </c>
      <c r="I15" s="87">
        <v>1</v>
      </c>
      <c r="J15" s="86"/>
      <c r="K15" s="4"/>
      <c r="L15" s="4"/>
      <c r="M15" s="4"/>
      <c r="N15" s="87">
        <v>5</v>
      </c>
      <c r="O15" s="128" t="s">
        <v>142</v>
      </c>
      <c r="P15" s="131" t="s">
        <v>143</v>
      </c>
      <c r="Q15" s="4" t="s">
        <v>144</v>
      </c>
      <c r="R15" s="87"/>
      <c r="S15" s="96" t="s">
        <v>94</v>
      </c>
      <c r="T15" s="88">
        <v>0</v>
      </c>
      <c r="U15" s="86"/>
      <c r="V15" s="101"/>
      <c r="W15" s="101"/>
      <c r="X15" s="90"/>
    </row>
    <row r="16" spans="1:24" ht="30" customHeight="1">
      <c r="A16" s="89">
        <v>29</v>
      </c>
      <c r="B16" s="90">
        <v>210</v>
      </c>
      <c r="C16" s="86" t="s">
        <v>95</v>
      </c>
      <c r="D16" s="85" t="s">
        <v>145</v>
      </c>
      <c r="E16" s="86" t="s">
        <v>101</v>
      </c>
      <c r="F16" s="85">
        <v>1</v>
      </c>
      <c r="G16" s="87">
        <v>1</v>
      </c>
      <c r="H16" s="86">
        <v>1</v>
      </c>
      <c r="I16" s="87">
        <v>0</v>
      </c>
      <c r="J16" s="86"/>
      <c r="K16" s="4"/>
      <c r="L16" s="4"/>
      <c r="M16" s="4"/>
      <c r="N16" s="87">
        <v>6</v>
      </c>
      <c r="O16" s="128" t="s">
        <v>146</v>
      </c>
      <c r="P16" s="4" t="s">
        <v>104</v>
      </c>
      <c r="Q16" s="4" t="s">
        <v>147</v>
      </c>
      <c r="R16" s="87"/>
      <c r="S16" s="96"/>
      <c r="T16" s="88">
        <v>0</v>
      </c>
      <c r="U16" s="86"/>
      <c r="V16" s="101"/>
      <c r="W16" s="101"/>
      <c r="X16" s="90"/>
    </row>
    <row r="17" spans="1:24" ht="22.5" customHeight="1">
      <c r="A17" s="89">
        <v>29</v>
      </c>
      <c r="B17" s="90">
        <v>211</v>
      </c>
      <c r="C17" s="86" t="s">
        <v>95</v>
      </c>
      <c r="D17" s="85" t="s">
        <v>93</v>
      </c>
      <c r="E17" s="86" t="s">
        <v>148</v>
      </c>
      <c r="F17" s="85">
        <v>1</v>
      </c>
      <c r="G17" s="87">
        <v>2</v>
      </c>
      <c r="H17" s="86">
        <v>0</v>
      </c>
      <c r="I17" s="87">
        <v>0</v>
      </c>
      <c r="J17" s="86"/>
      <c r="K17" s="4"/>
      <c r="L17" s="4"/>
      <c r="M17" s="4"/>
      <c r="N17" s="87">
        <v>0</v>
      </c>
      <c r="O17" s="128"/>
      <c r="P17" s="4"/>
      <c r="Q17" s="4"/>
      <c r="R17" s="87">
        <v>0</v>
      </c>
      <c r="S17" s="96"/>
      <c r="T17" s="88">
        <v>0</v>
      </c>
      <c r="U17" s="86"/>
      <c r="V17" s="101"/>
      <c r="W17" s="101"/>
      <c r="X17" s="90"/>
    </row>
    <row r="18" spans="1:24" ht="21" customHeight="1">
      <c r="A18" s="89">
        <v>29</v>
      </c>
      <c r="B18" s="90">
        <v>212</v>
      </c>
      <c r="C18" s="86" t="s">
        <v>95</v>
      </c>
      <c r="D18" s="85" t="s">
        <v>149</v>
      </c>
      <c r="E18" s="86" t="s">
        <v>133</v>
      </c>
      <c r="F18" s="85">
        <v>1</v>
      </c>
      <c r="G18" s="87">
        <v>2</v>
      </c>
      <c r="H18" s="86">
        <v>0</v>
      </c>
      <c r="I18" s="87">
        <v>0</v>
      </c>
      <c r="J18" s="86"/>
      <c r="K18" s="4"/>
      <c r="L18" s="4"/>
      <c r="M18" s="4"/>
      <c r="N18" s="87">
        <v>5</v>
      </c>
      <c r="O18" s="128"/>
      <c r="P18" s="4"/>
      <c r="Q18" s="4"/>
      <c r="R18" s="87">
        <v>1</v>
      </c>
      <c r="S18" s="96"/>
      <c r="T18" s="88">
        <v>0</v>
      </c>
      <c r="U18" s="86"/>
      <c r="V18" s="101"/>
      <c r="W18" s="101"/>
      <c r="X18" s="90"/>
    </row>
    <row r="19" spans="1:24" ht="19.5" customHeight="1">
      <c r="A19" s="14">
        <v>29</v>
      </c>
      <c r="B19" s="15">
        <v>322</v>
      </c>
      <c r="C19" s="86" t="s">
        <v>95</v>
      </c>
      <c r="D19" s="20" t="s">
        <v>150</v>
      </c>
      <c r="E19" s="10" t="s">
        <v>85</v>
      </c>
      <c r="F19" s="20">
        <v>1</v>
      </c>
      <c r="G19" s="102">
        <v>2</v>
      </c>
      <c r="H19" s="10">
        <v>0</v>
      </c>
      <c r="I19" s="102">
        <v>0</v>
      </c>
      <c r="J19" s="10"/>
      <c r="K19" s="5"/>
      <c r="L19" s="5"/>
      <c r="M19" s="5"/>
      <c r="N19" s="102">
        <v>0</v>
      </c>
      <c r="O19" s="129"/>
      <c r="P19" s="5"/>
      <c r="Q19" s="5"/>
      <c r="R19" s="102">
        <v>0</v>
      </c>
      <c r="S19" s="103"/>
      <c r="T19" s="104">
        <v>0</v>
      </c>
      <c r="U19" s="10"/>
      <c r="V19" s="105"/>
      <c r="W19" s="105"/>
      <c r="X19" s="15"/>
    </row>
    <row r="20" spans="1:24" ht="24.75" customHeight="1">
      <c r="A20" s="14">
        <v>29</v>
      </c>
      <c r="B20" s="15">
        <v>342</v>
      </c>
      <c r="C20" s="86" t="s">
        <v>95</v>
      </c>
      <c r="D20" s="20" t="s">
        <v>151</v>
      </c>
      <c r="E20" s="10" t="s">
        <v>152</v>
      </c>
      <c r="F20" s="20">
        <v>1</v>
      </c>
      <c r="G20" s="102">
        <v>2</v>
      </c>
      <c r="H20" s="10">
        <v>1</v>
      </c>
      <c r="I20" s="102">
        <v>1</v>
      </c>
      <c r="J20" s="10"/>
      <c r="K20" s="5"/>
      <c r="L20" s="5"/>
      <c r="M20" s="5"/>
      <c r="N20" s="102">
        <v>5</v>
      </c>
      <c r="O20" s="129" t="s">
        <v>153</v>
      </c>
      <c r="P20" s="5" t="s">
        <v>154</v>
      </c>
      <c r="Q20" s="4" t="s">
        <v>155</v>
      </c>
      <c r="R20" s="102"/>
      <c r="S20" s="103"/>
      <c r="T20" s="104">
        <v>0</v>
      </c>
      <c r="U20" s="10"/>
      <c r="V20" s="105"/>
      <c r="W20" s="105"/>
      <c r="X20" s="15"/>
    </row>
    <row r="21" spans="1:24" ht="24.75" customHeight="1">
      <c r="A21" s="89">
        <v>29</v>
      </c>
      <c r="B21" s="90">
        <v>343</v>
      </c>
      <c r="C21" s="86" t="s">
        <v>95</v>
      </c>
      <c r="D21" s="85" t="s">
        <v>156</v>
      </c>
      <c r="E21" s="86" t="s">
        <v>157</v>
      </c>
      <c r="F21" s="85">
        <v>1</v>
      </c>
      <c r="G21" s="87">
        <v>2</v>
      </c>
      <c r="H21" s="86">
        <v>1</v>
      </c>
      <c r="I21" s="87">
        <v>0</v>
      </c>
      <c r="J21" s="86"/>
      <c r="K21" s="4"/>
      <c r="L21" s="4"/>
      <c r="M21" s="4"/>
      <c r="N21" s="87">
        <v>5</v>
      </c>
      <c r="O21" s="128"/>
      <c r="P21" s="4"/>
      <c r="Q21" s="4"/>
      <c r="R21" s="87">
        <v>1</v>
      </c>
      <c r="S21" s="96"/>
      <c r="T21" s="88">
        <v>0</v>
      </c>
      <c r="U21" s="86"/>
      <c r="V21" s="101"/>
      <c r="W21" s="101"/>
      <c r="X21" s="90"/>
    </row>
    <row r="22" spans="1:24" ht="24.75" customHeight="1">
      <c r="A22" s="89">
        <v>29</v>
      </c>
      <c r="B22" s="90">
        <v>344</v>
      </c>
      <c r="C22" s="86" t="s">
        <v>95</v>
      </c>
      <c r="D22" s="85" t="s">
        <v>158</v>
      </c>
      <c r="E22" s="86" t="s">
        <v>159</v>
      </c>
      <c r="F22" s="85">
        <v>1</v>
      </c>
      <c r="G22" s="87">
        <v>2</v>
      </c>
      <c r="H22" s="86">
        <v>1</v>
      </c>
      <c r="I22" s="87">
        <v>1</v>
      </c>
      <c r="J22" s="86" t="s">
        <v>160</v>
      </c>
      <c r="K22" s="92">
        <v>38065</v>
      </c>
      <c r="L22" s="92">
        <v>38065</v>
      </c>
      <c r="M22" s="92">
        <v>38078</v>
      </c>
      <c r="N22" s="87"/>
      <c r="O22" s="128" t="s">
        <v>96</v>
      </c>
      <c r="P22" s="4" t="s">
        <v>161</v>
      </c>
      <c r="Q22" s="4" t="s">
        <v>162</v>
      </c>
      <c r="R22" s="87"/>
      <c r="S22" s="96"/>
      <c r="T22" s="88">
        <v>1</v>
      </c>
      <c r="U22" s="86"/>
      <c r="V22" s="101"/>
      <c r="W22" s="101"/>
      <c r="X22" s="90"/>
    </row>
    <row r="23" spans="1:24" ht="18" customHeight="1">
      <c r="A23" s="89">
        <v>29</v>
      </c>
      <c r="B23" s="90">
        <v>345</v>
      </c>
      <c r="C23" s="86" t="s">
        <v>95</v>
      </c>
      <c r="D23" s="85" t="s">
        <v>163</v>
      </c>
      <c r="E23" s="86" t="s">
        <v>85</v>
      </c>
      <c r="F23" s="85">
        <v>1</v>
      </c>
      <c r="G23" s="87">
        <v>2</v>
      </c>
      <c r="H23" s="86">
        <v>0</v>
      </c>
      <c r="I23" s="87">
        <v>0</v>
      </c>
      <c r="J23" s="86"/>
      <c r="K23" s="4"/>
      <c r="L23" s="4"/>
      <c r="M23" s="4"/>
      <c r="N23" s="87">
        <v>0</v>
      </c>
      <c r="O23" s="128"/>
      <c r="P23" s="4"/>
      <c r="Q23" s="4"/>
      <c r="R23" s="87">
        <v>0</v>
      </c>
      <c r="S23" s="96"/>
      <c r="T23" s="88">
        <v>0</v>
      </c>
      <c r="U23" s="86"/>
      <c r="V23" s="101"/>
      <c r="W23" s="101"/>
      <c r="X23" s="90"/>
    </row>
    <row r="24" spans="1:24" ht="18" customHeight="1">
      <c r="A24" s="89">
        <v>29</v>
      </c>
      <c r="B24" s="90">
        <v>361</v>
      </c>
      <c r="C24" s="86" t="s">
        <v>95</v>
      </c>
      <c r="D24" s="85" t="s">
        <v>164</v>
      </c>
      <c r="E24" s="86" t="s">
        <v>159</v>
      </c>
      <c r="F24" s="85">
        <v>1</v>
      </c>
      <c r="G24" s="87">
        <v>2</v>
      </c>
      <c r="H24" s="86">
        <v>0</v>
      </c>
      <c r="I24" s="87">
        <v>0</v>
      </c>
      <c r="J24" s="86"/>
      <c r="K24" s="4"/>
      <c r="L24" s="4"/>
      <c r="M24" s="4"/>
      <c r="N24" s="87">
        <v>0</v>
      </c>
      <c r="O24" s="128"/>
      <c r="P24" s="4"/>
      <c r="Q24" s="4"/>
      <c r="R24" s="87">
        <v>0</v>
      </c>
      <c r="S24" s="96"/>
      <c r="T24" s="88">
        <v>0</v>
      </c>
      <c r="U24" s="86"/>
      <c r="V24" s="101"/>
      <c r="W24" s="101"/>
      <c r="X24" s="90"/>
    </row>
    <row r="25" spans="1:24" ht="18" customHeight="1">
      <c r="A25" s="89">
        <v>29</v>
      </c>
      <c r="B25" s="90">
        <v>362</v>
      </c>
      <c r="C25" s="86" t="s">
        <v>95</v>
      </c>
      <c r="D25" s="85" t="s">
        <v>165</v>
      </c>
      <c r="E25" s="86" t="s">
        <v>85</v>
      </c>
      <c r="F25" s="85">
        <v>1</v>
      </c>
      <c r="G25" s="87">
        <v>2</v>
      </c>
      <c r="H25" s="86">
        <v>0</v>
      </c>
      <c r="I25" s="87">
        <v>0</v>
      </c>
      <c r="J25" s="86"/>
      <c r="K25" s="4"/>
      <c r="L25" s="4"/>
      <c r="M25" s="4"/>
      <c r="N25" s="87">
        <v>0</v>
      </c>
      <c r="O25" s="128"/>
      <c r="P25" s="4"/>
      <c r="Q25" s="4"/>
      <c r="R25" s="87">
        <v>0</v>
      </c>
      <c r="S25" s="96"/>
      <c r="T25" s="88">
        <v>0</v>
      </c>
      <c r="U25" s="86"/>
      <c r="V25" s="101"/>
      <c r="W25" s="101"/>
      <c r="X25" s="90"/>
    </row>
    <row r="26" spans="1:24" ht="18" customHeight="1">
      <c r="A26" s="89">
        <v>29</v>
      </c>
      <c r="B26" s="90">
        <v>363</v>
      </c>
      <c r="C26" s="86" t="s">
        <v>95</v>
      </c>
      <c r="D26" s="85" t="s">
        <v>166</v>
      </c>
      <c r="E26" s="86" t="s">
        <v>159</v>
      </c>
      <c r="F26" s="85">
        <v>1</v>
      </c>
      <c r="G26" s="87">
        <v>2</v>
      </c>
      <c r="H26" s="86">
        <v>0</v>
      </c>
      <c r="I26" s="87">
        <v>0</v>
      </c>
      <c r="J26" s="86"/>
      <c r="K26" s="4"/>
      <c r="L26" s="4"/>
      <c r="M26" s="4"/>
      <c r="N26" s="87">
        <v>6</v>
      </c>
      <c r="O26" s="128"/>
      <c r="P26" s="4"/>
      <c r="Q26" s="4"/>
      <c r="R26" s="87">
        <v>0</v>
      </c>
      <c r="S26" s="96"/>
      <c r="T26" s="88">
        <v>0</v>
      </c>
      <c r="U26" s="86"/>
      <c r="V26" s="101"/>
      <c r="W26" s="101"/>
      <c r="X26" s="90"/>
    </row>
    <row r="27" spans="1:24" ht="18" customHeight="1">
      <c r="A27" s="89">
        <v>29</v>
      </c>
      <c r="B27" s="90">
        <v>385</v>
      </c>
      <c r="C27" s="86" t="s">
        <v>95</v>
      </c>
      <c r="D27" s="85" t="s">
        <v>167</v>
      </c>
      <c r="E27" s="86" t="s">
        <v>152</v>
      </c>
      <c r="F27" s="85">
        <v>1</v>
      </c>
      <c r="G27" s="87">
        <v>2</v>
      </c>
      <c r="H27" s="86">
        <v>0</v>
      </c>
      <c r="I27" s="87">
        <v>0</v>
      </c>
      <c r="J27" s="86"/>
      <c r="K27" s="4"/>
      <c r="L27" s="4"/>
      <c r="M27" s="4"/>
      <c r="N27" s="87">
        <v>0</v>
      </c>
      <c r="O27" s="128"/>
      <c r="P27" s="4"/>
      <c r="Q27" s="4"/>
      <c r="R27" s="87">
        <v>0</v>
      </c>
      <c r="S27" s="96"/>
      <c r="T27" s="88">
        <v>0</v>
      </c>
      <c r="U27" s="86"/>
      <c r="V27" s="101"/>
      <c r="W27" s="101"/>
      <c r="X27" s="90"/>
    </row>
    <row r="28" spans="1:24" ht="18" customHeight="1">
      <c r="A28" s="89">
        <v>29</v>
      </c>
      <c r="B28" s="90">
        <v>386</v>
      </c>
      <c r="C28" s="86" t="s">
        <v>95</v>
      </c>
      <c r="D28" s="85" t="s">
        <v>168</v>
      </c>
      <c r="E28" s="86" t="s">
        <v>85</v>
      </c>
      <c r="F28" s="85">
        <v>1</v>
      </c>
      <c r="G28" s="87">
        <v>2</v>
      </c>
      <c r="H28" s="86">
        <v>0</v>
      </c>
      <c r="I28" s="87">
        <v>0</v>
      </c>
      <c r="J28" s="86"/>
      <c r="K28" s="4"/>
      <c r="L28" s="4"/>
      <c r="M28" s="4"/>
      <c r="N28" s="87">
        <v>5</v>
      </c>
      <c r="O28" s="128"/>
      <c r="P28" s="4"/>
      <c r="Q28" s="4"/>
      <c r="R28" s="87">
        <v>1</v>
      </c>
      <c r="S28" s="96"/>
      <c r="T28" s="88">
        <v>1</v>
      </c>
      <c r="U28" s="86"/>
      <c r="V28" s="101"/>
      <c r="W28" s="101"/>
      <c r="X28" s="90"/>
    </row>
    <row r="29" spans="1:24" ht="18" customHeight="1">
      <c r="A29" s="89">
        <v>29</v>
      </c>
      <c r="B29" s="90">
        <v>401</v>
      </c>
      <c r="C29" s="86" t="s">
        <v>95</v>
      </c>
      <c r="D29" s="85" t="s">
        <v>169</v>
      </c>
      <c r="E29" s="86" t="s">
        <v>170</v>
      </c>
      <c r="F29" s="85">
        <v>1</v>
      </c>
      <c r="G29" s="87">
        <v>2</v>
      </c>
      <c r="H29" s="86">
        <v>0</v>
      </c>
      <c r="I29" s="87">
        <v>0</v>
      </c>
      <c r="J29" s="86"/>
      <c r="K29" s="4"/>
      <c r="L29" s="4"/>
      <c r="M29" s="4"/>
      <c r="N29" s="87">
        <v>0</v>
      </c>
      <c r="O29" s="128"/>
      <c r="P29" s="4"/>
      <c r="Q29" s="4"/>
      <c r="R29" s="87">
        <v>0</v>
      </c>
      <c r="S29" s="96"/>
      <c r="T29" s="88">
        <v>0</v>
      </c>
      <c r="U29" s="86"/>
      <c r="V29" s="101"/>
      <c r="W29" s="101"/>
      <c r="X29" s="90"/>
    </row>
    <row r="30" spans="1:24" ht="18" customHeight="1">
      <c r="A30" s="89">
        <v>29</v>
      </c>
      <c r="B30" s="90">
        <v>402</v>
      </c>
      <c r="C30" s="86" t="s">
        <v>95</v>
      </c>
      <c r="D30" s="85" t="s">
        <v>171</v>
      </c>
      <c r="E30" s="86" t="s">
        <v>172</v>
      </c>
      <c r="F30" s="85">
        <v>2</v>
      </c>
      <c r="G30" s="87">
        <v>2</v>
      </c>
      <c r="H30" s="86">
        <v>0</v>
      </c>
      <c r="I30" s="87">
        <v>0</v>
      </c>
      <c r="J30" s="86"/>
      <c r="K30" s="4"/>
      <c r="L30" s="4"/>
      <c r="M30" s="4"/>
      <c r="N30" s="87">
        <v>5</v>
      </c>
      <c r="O30" s="128"/>
      <c r="P30" s="4"/>
      <c r="Q30" s="4"/>
      <c r="R30" s="87">
        <v>0</v>
      </c>
      <c r="S30" s="96"/>
      <c r="T30" s="88">
        <v>0</v>
      </c>
      <c r="U30" s="86"/>
      <c r="V30" s="101"/>
      <c r="W30" s="101"/>
      <c r="X30" s="90"/>
    </row>
    <row r="31" spans="1:24" ht="18" customHeight="1">
      <c r="A31" s="89">
        <v>29</v>
      </c>
      <c r="B31" s="90">
        <v>424</v>
      </c>
      <c r="C31" s="86" t="s">
        <v>95</v>
      </c>
      <c r="D31" s="85" t="s">
        <v>173</v>
      </c>
      <c r="E31" s="86" t="s">
        <v>174</v>
      </c>
      <c r="F31" s="85">
        <v>1</v>
      </c>
      <c r="G31" s="87">
        <v>2</v>
      </c>
      <c r="H31" s="86">
        <v>0</v>
      </c>
      <c r="I31" s="87">
        <v>0</v>
      </c>
      <c r="J31" s="86"/>
      <c r="K31" s="4"/>
      <c r="L31" s="4"/>
      <c r="M31" s="4"/>
      <c r="N31" s="87">
        <v>0</v>
      </c>
      <c r="O31" s="128"/>
      <c r="P31" s="4"/>
      <c r="Q31" s="4"/>
      <c r="R31" s="87">
        <v>1</v>
      </c>
      <c r="S31" s="96"/>
      <c r="T31" s="88">
        <v>0</v>
      </c>
      <c r="U31" s="86"/>
      <c r="V31" s="101"/>
      <c r="W31" s="101"/>
      <c r="X31" s="90"/>
    </row>
    <row r="32" spans="1:24" ht="18" customHeight="1">
      <c r="A32" s="89">
        <v>29</v>
      </c>
      <c r="B32" s="90">
        <v>425</v>
      </c>
      <c r="C32" s="86" t="s">
        <v>95</v>
      </c>
      <c r="D32" s="85" t="s">
        <v>99</v>
      </c>
      <c r="E32" s="86" t="s">
        <v>159</v>
      </c>
      <c r="F32" s="85">
        <v>1</v>
      </c>
      <c r="G32" s="87">
        <v>2</v>
      </c>
      <c r="H32" s="86">
        <v>0</v>
      </c>
      <c r="I32" s="87">
        <v>0</v>
      </c>
      <c r="J32" s="86"/>
      <c r="K32" s="4"/>
      <c r="L32" s="4"/>
      <c r="M32" s="4"/>
      <c r="N32" s="87">
        <v>6</v>
      </c>
      <c r="O32" s="128"/>
      <c r="P32" s="4"/>
      <c r="Q32" s="4"/>
      <c r="R32" s="87">
        <v>1</v>
      </c>
      <c r="S32" s="96"/>
      <c r="T32" s="88">
        <v>0</v>
      </c>
      <c r="U32" s="86"/>
      <c r="V32" s="101"/>
      <c r="W32" s="101"/>
      <c r="X32" s="90"/>
    </row>
    <row r="33" spans="1:24" ht="18" customHeight="1">
      <c r="A33" s="89">
        <v>29</v>
      </c>
      <c r="B33" s="90">
        <v>426</v>
      </c>
      <c r="C33" s="86" t="s">
        <v>95</v>
      </c>
      <c r="D33" s="85" t="s">
        <v>175</v>
      </c>
      <c r="E33" s="86" t="s">
        <v>85</v>
      </c>
      <c r="F33" s="85">
        <v>1</v>
      </c>
      <c r="G33" s="87">
        <v>2</v>
      </c>
      <c r="H33" s="86">
        <v>0</v>
      </c>
      <c r="I33" s="87">
        <v>0</v>
      </c>
      <c r="J33" s="86"/>
      <c r="K33" s="4"/>
      <c r="L33" s="4"/>
      <c r="M33" s="4"/>
      <c r="N33" s="87">
        <v>0</v>
      </c>
      <c r="O33" s="128"/>
      <c r="P33" s="4"/>
      <c r="Q33" s="4"/>
      <c r="R33" s="87">
        <v>0</v>
      </c>
      <c r="S33" s="96"/>
      <c r="T33" s="88">
        <v>0</v>
      </c>
      <c r="U33" s="86"/>
      <c r="V33" s="101"/>
      <c r="W33" s="101"/>
      <c r="X33" s="90"/>
    </row>
    <row r="34" spans="1:24" ht="18" customHeight="1">
      <c r="A34" s="89">
        <v>29</v>
      </c>
      <c r="B34" s="90">
        <v>427</v>
      </c>
      <c r="C34" s="86" t="s">
        <v>95</v>
      </c>
      <c r="D34" s="85" t="s">
        <v>176</v>
      </c>
      <c r="E34" s="86" t="s">
        <v>177</v>
      </c>
      <c r="F34" s="85">
        <v>2</v>
      </c>
      <c r="G34" s="87">
        <v>2</v>
      </c>
      <c r="H34" s="86">
        <v>0</v>
      </c>
      <c r="I34" s="87">
        <v>0</v>
      </c>
      <c r="J34" s="86"/>
      <c r="K34" s="4"/>
      <c r="L34" s="4"/>
      <c r="M34" s="4"/>
      <c r="N34" s="87">
        <v>0</v>
      </c>
      <c r="O34" s="128"/>
      <c r="P34" s="4"/>
      <c r="Q34" s="4"/>
      <c r="R34" s="87">
        <v>0</v>
      </c>
      <c r="S34" s="96"/>
      <c r="T34" s="88">
        <v>0</v>
      </c>
      <c r="U34" s="86"/>
      <c r="V34" s="101"/>
      <c r="W34" s="101"/>
      <c r="X34" s="90"/>
    </row>
    <row r="35" spans="1:24" ht="18" customHeight="1">
      <c r="A35" s="89">
        <v>29</v>
      </c>
      <c r="B35" s="90">
        <v>441</v>
      </c>
      <c r="C35" s="86" t="s">
        <v>95</v>
      </c>
      <c r="D35" s="85" t="s">
        <v>178</v>
      </c>
      <c r="E35" s="86" t="s">
        <v>179</v>
      </c>
      <c r="F35" s="85">
        <v>2</v>
      </c>
      <c r="G35" s="87">
        <v>2</v>
      </c>
      <c r="H35" s="86">
        <v>0</v>
      </c>
      <c r="I35" s="87">
        <v>0</v>
      </c>
      <c r="J35" s="86"/>
      <c r="K35" s="4"/>
      <c r="L35" s="4"/>
      <c r="M35" s="4"/>
      <c r="N35" s="87">
        <v>0</v>
      </c>
      <c r="O35" s="128"/>
      <c r="P35" s="4"/>
      <c r="Q35" s="4"/>
      <c r="R35" s="87">
        <v>0</v>
      </c>
      <c r="S35" s="96"/>
      <c r="T35" s="88">
        <v>1</v>
      </c>
      <c r="U35" s="86"/>
      <c r="V35" s="101"/>
      <c r="W35" s="101"/>
      <c r="X35" s="90"/>
    </row>
    <row r="36" spans="1:24" ht="18" customHeight="1">
      <c r="A36" s="89">
        <v>29</v>
      </c>
      <c r="B36" s="90">
        <v>442</v>
      </c>
      <c r="C36" s="86" t="s">
        <v>95</v>
      </c>
      <c r="D36" s="85" t="s">
        <v>180</v>
      </c>
      <c r="E36" s="86" t="s">
        <v>85</v>
      </c>
      <c r="F36" s="85">
        <v>1</v>
      </c>
      <c r="G36" s="87">
        <v>2</v>
      </c>
      <c r="H36" s="86">
        <v>0</v>
      </c>
      <c r="I36" s="87">
        <v>0</v>
      </c>
      <c r="J36" s="86"/>
      <c r="K36" s="4"/>
      <c r="L36" s="4"/>
      <c r="M36" s="4"/>
      <c r="N36" s="87">
        <v>0</v>
      </c>
      <c r="O36" s="128"/>
      <c r="P36" s="4"/>
      <c r="Q36" s="4"/>
      <c r="R36" s="87">
        <v>0</v>
      </c>
      <c r="S36" s="96"/>
      <c r="T36" s="88">
        <v>1</v>
      </c>
      <c r="U36" s="86"/>
      <c r="V36" s="101"/>
      <c r="W36" s="101"/>
      <c r="X36" s="90"/>
    </row>
    <row r="37" spans="1:24" ht="18" customHeight="1">
      <c r="A37" s="89">
        <v>29</v>
      </c>
      <c r="B37" s="90">
        <v>443</v>
      </c>
      <c r="C37" s="86" t="s">
        <v>95</v>
      </c>
      <c r="D37" s="85" t="s">
        <v>181</v>
      </c>
      <c r="E37" s="86" t="s">
        <v>182</v>
      </c>
      <c r="F37" s="85">
        <v>2</v>
      </c>
      <c r="G37" s="87">
        <v>2</v>
      </c>
      <c r="H37" s="86">
        <v>0</v>
      </c>
      <c r="I37" s="87">
        <v>0</v>
      </c>
      <c r="J37" s="86"/>
      <c r="K37" s="4"/>
      <c r="L37" s="4"/>
      <c r="M37" s="4"/>
      <c r="N37" s="87">
        <v>0</v>
      </c>
      <c r="O37" s="128"/>
      <c r="P37" s="4"/>
      <c r="Q37" s="4"/>
      <c r="R37" s="87">
        <v>0</v>
      </c>
      <c r="S37" s="96"/>
      <c r="T37" s="88">
        <v>0</v>
      </c>
      <c r="U37" s="86"/>
      <c r="V37" s="101"/>
      <c r="W37" s="101"/>
      <c r="X37" s="90"/>
    </row>
    <row r="38" spans="1:24" ht="18" customHeight="1">
      <c r="A38" s="89">
        <v>29</v>
      </c>
      <c r="B38" s="90">
        <v>444</v>
      </c>
      <c r="C38" s="86" t="s">
        <v>95</v>
      </c>
      <c r="D38" s="85" t="s">
        <v>183</v>
      </c>
      <c r="E38" s="86" t="s">
        <v>170</v>
      </c>
      <c r="F38" s="85">
        <v>1</v>
      </c>
      <c r="G38" s="87">
        <v>2</v>
      </c>
      <c r="H38" s="86">
        <v>0</v>
      </c>
      <c r="I38" s="87">
        <v>0</v>
      </c>
      <c r="J38" s="86"/>
      <c r="K38" s="4"/>
      <c r="L38" s="4"/>
      <c r="M38" s="4"/>
      <c r="N38" s="87">
        <v>0</v>
      </c>
      <c r="O38" s="128"/>
      <c r="P38" s="4"/>
      <c r="Q38" s="4"/>
      <c r="R38" s="87">
        <v>0</v>
      </c>
      <c r="S38" s="96"/>
      <c r="T38" s="88">
        <v>0</v>
      </c>
      <c r="U38" s="86"/>
      <c r="V38" s="101"/>
      <c r="W38" s="101"/>
      <c r="X38" s="90"/>
    </row>
    <row r="39" spans="1:24" ht="18" customHeight="1">
      <c r="A39" s="89">
        <v>29</v>
      </c>
      <c r="B39" s="90">
        <v>446</v>
      </c>
      <c r="C39" s="86" t="s">
        <v>95</v>
      </c>
      <c r="D39" s="85" t="s">
        <v>184</v>
      </c>
      <c r="E39" s="86" t="s">
        <v>185</v>
      </c>
      <c r="F39" s="85">
        <v>1</v>
      </c>
      <c r="G39" s="87">
        <v>2</v>
      </c>
      <c r="H39" s="86">
        <v>0</v>
      </c>
      <c r="I39" s="87">
        <v>0</v>
      </c>
      <c r="J39" s="86"/>
      <c r="K39" s="4"/>
      <c r="L39" s="4"/>
      <c r="M39" s="4"/>
      <c r="N39" s="87">
        <v>0</v>
      </c>
      <c r="O39" s="128"/>
      <c r="P39" s="4"/>
      <c r="Q39" s="4"/>
      <c r="R39" s="87">
        <v>0</v>
      </c>
      <c r="S39" s="96"/>
      <c r="T39" s="88">
        <v>0</v>
      </c>
      <c r="U39" s="86"/>
      <c r="V39" s="101"/>
      <c r="W39" s="101"/>
      <c r="X39" s="90"/>
    </row>
    <row r="40" spans="1:24" ht="18" customHeight="1">
      <c r="A40" s="89">
        <v>29</v>
      </c>
      <c r="B40" s="90">
        <v>447</v>
      </c>
      <c r="C40" s="86" t="s">
        <v>95</v>
      </c>
      <c r="D40" s="85" t="s">
        <v>186</v>
      </c>
      <c r="E40" s="86" t="s">
        <v>85</v>
      </c>
      <c r="F40" s="85">
        <v>1</v>
      </c>
      <c r="G40" s="87">
        <v>2</v>
      </c>
      <c r="H40" s="86">
        <v>0</v>
      </c>
      <c r="I40" s="87">
        <v>0</v>
      </c>
      <c r="J40" s="86"/>
      <c r="K40" s="4"/>
      <c r="L40" s="4"/>
      <c r="M40" s="4"/>
      <c r="N40" s="87">
        <v>0</v>
      </c>
      <c r="O40" s="128"/>
      <c r="P40" s="4"/>
      <c r="Q40" s="4"/>
      <c r="R40" s="87">
        <v>0</v>
      </c>
      <c r="S40" s="96"/>
      <c r="T40" s="88">
        <v>0</v>
      </c>
      <c r="U40" s="86"/>
      <c r="V40" s="101"/>
      <c r="W40" s="101"/>
      <c r="X40" s="90"/>
    </row>
    <row r="41" spans="1:24" ht="18" customHeight="1">
      <c r="A41" s="89">
        <v>29</v>
      </c>
      <c r="B41" s="90">
        <v>449</v>
      </c>
      <c r="C41" s="86" t="s">
        <v>95</v>
      </c>
      <c r="D41" s="85" t="s">
        <v>187</v>
      </c>
      <c r="E41" s="86" t="s">
        <v>85</v>
      </c>
      <c r="F41" s="85">
        <v>1</v>
      </c>
      <c r="G41" s="87">
        <v>2</v>
      </c>
      <c r="H41" s="86">
        <v>0</v>
      </c>
      <c r="I41" s="87">
        <v>0</v>
      </c>
      <c r="J41" s="86"/>
      <c r="K41" s="4"/>
      <c r="L41" s="4"/>
      <c r="M41" s="4"/>
      <c r="N41" s="87">
        <v>0</v>
      </c>
      <c r="O41" s="128"/>
      <c r="P41" s="4"/>
      <c r="Q41" s="4"/>
      <c r="R41" s="87">
        <v>0</v>
      </c>
      <c r="S41" s="96"/>
      <c r="T41" s="88">
        <v>0</v>
      </c>
      <c r="U41" s="86"/>
      <c r="V41" s="101"/>
      <c r="W41" s="101"/>
      <c r="X41" s="90"/>
    </row>
    <row r="42" spans="1:24" ht="18" customHeight="1">
      <c r="A42" s="89">
        <v>29</v>
      </c>
      <c r="B42" s="90">
        <v>450</v>
      </c>
      <c r="C42" s="86" t="s">
        <v>95</v>
      </c>
      <c r="D42" s="85" t="s">
        <v>188</v>
      </c>
      <c r="E42" s="86" t="s">
        <v>185</v>
      </c>
      <c r="F42" s="85">
        <v>1</v>
      </c>
      <c r="G42" s="87">
        <v>2</v>
      </c>
      <c r="H42" s="86">
        <v>0</v>
      </c>
      <c r="I42" s="87">
        <v>0</v>
      </c>
      <c r="J42" s="86"/>
      <c r="K42" s="4"/>
      <c r="L42" s="4"/>
      <c r="M42" s="4"/>
      <c r="N42" s="87">
        <v>0</v>
      </c>
      <c r="O42" s="128"/>
      <c r="P42" s="4"/>
      <c r="Q42" s="4"/>
      <c r="R42" s="87">
        <v>0</v>
      </c>
      <c r="S42" s="96"/>
      <c r="T42" s="88">
        <v>0</v>
      </c>
      <c r="U42" s="86"/>
      <c r="V42" s="101"/>
      <c r="W42" s="101"/>
      <c r="X42" s="90"/>
    </row>
    <row r="43" spans="1:24" ht="18" customHeight="1">
      <c r="A43" s="89">
        <v>29</v>
      </c>
      <c r="B43" s="90">
        <v>451</v>
      </c>
      <c r="C43" s="86" t="s">
        <v>95</v>
      </c>
      <c r="D43" s="85" t="s">
        <v>189</v>
      </c>
      <c r="E43" s="86" t="s">
        <v>185</v>
      </c>
      <c r="F43" s="85">
        <v>1</v>
      </c>
      <c r="G43" s="87">
        <v>2</v>
      </c>
      <c r="H43" s="86">
        <v>0</v>
      </c>
      <c r="I43" s="87">
        <v>0</v>
      </c>
      <c r="J43" s="86"/>
      <c r="K43" s="4"/>
      <c r="L43" s="4"/>
      <c r="M43" s="4"/>
      <c r="N43" s="87">
        <v>0</v>
      </c>
      <c r="O43" s="128"/>
      <c r="P43" s="4"/>
      <c r="Q43" s="4"/>
      <c r="R43" s="87">
        <v>0</v>
      </c>
      <c r="S43" s="96"/>
      <c r="T43" s="88">
        <v>1</v>
      </c>
      <c r="U43" s="86"/>
      <c r="V43" s="101"/>
      <c r="W43" s="101"/>
      <c r="X43" s="90"/>
    </row>
    <row r="44" spans="1:24" ht="18" customHeight="1">
      <c r="A44" s="89">
        <v>29</v>
      </c>
      <c r="B44" s="90">
        <v>452</v>
      </c>
      <c r="C44" s="86" t="s">
        <v>95</v>
      </c>
      <c r="D44" s="85" t="s">
        <v>190</v>
      </c>
      <c r="E44" s="86" t="s">
        <v>191</v>
      </c>
      <c r="F44" s="85">
        <v>2</v>
      </c>
      <c r="G44" s="87">
        <v>2</v>
      </c>
      <c r="H44" s="86">
        <v>0</v>
      </c>
      <c r="I44" s="87">
        <v>0</v>
      </c>
      <c r="J44" s="86"/>
      <c r="K44" s="4"/>
      <c r="L44" s="4"/>
      <c r="M44" s="4"/>
      <c r="N44" s="87">
        <v>0</v>
      </c>
      <c r="O44" s="86"/>
      <c r="P44" s="4"/>
      <c r="Q44" s="4"/>
      <c r="R44" s="87">
        <v>0</v>
      </c>
      <c r="S44" s="96"/>
      <c r="T44" s="88">
        <v>0</v>
      </c>
      <c r="U44" s="86"/>
      <c r="V44" s="101"/>
      <c r="W44" s="101"/>
      <c r="X44" s="90"/>
    </row>
    <row r="45" spans="1:24" ht="18" customHeight="1" thickBot="1">
      <c r="A45" s="89">
        <v>29</v>
      </c>
      <c r="B45" s="90">
        <v>453</v>
      </c>
      <c r="C45" s="86" t="s">
        <v>95</v>
      </c>
      <c r="D45" s="85" t="s">
        <v>192</v>
      </c>
      <c r="E45" s="86" t="s">
        <v>193</v>
      </c>
      <c r="F45" s="85">
        <v>1</v>
      </c>
      <c r="G45" s="87">
        <v>2</v>
      </c>
      <c r="H45" s="86">
        <v>0</v>
      </c>
      <c r="I45" s="87">
        <v>0</v>
      </c>
      <c r="J45" s="86"/>
      <c r="K45" s="4"/>
      <c r="L45" s="4"/>
      <c r="M45" s="4"/>
      <c r="N45" s="87">
        <v>5</v>
      </c>
      <c r="O45" s="86"/>
      <c r="P45" s="4"/>
      <c r="Q45" s="4"/>
      <c r="R45" s="87">
        <v>0</v>
      </c>
      <c r="S45" s="96"/>
      <c r="T45" s="88">
        <v>0</v>
      </c>
      <c r="U45" s="86"/>
      <c r="V45" s="101"/>
      <c r="W45" s="101"/>
      <c r="X45" s="90"/>
    </row>
    <row r="46" spans="1:24" ht="18" customHeight="1" thickBot="1">
      <c r="A46" s="106"/>
      <c r="B46" s="107">
        <v>1000</v>
      </c>
      <c r="C46" s="170" t="s">
        <v>24</v>
      </c>
      <c r="D46" s="171"/>
      <c r="E46" s="16"/>
      <c r="F46" s="108"/>
      <c r="G46" s="109"/>
      <c r="H46" s="110">
        <f>SUM(H7:H45)</f>
        <v>11</v>
      </c>
      <c r="I46" s="111">
        <f>SUM(I7:I45)</f>
        <v>8</v>
      </c>
      <c r="J46" s="110">
        <f>COUNTA(J7:J45)</f>
        <v>4</v>
      </c>
      <c r="K46" s="112"/>
      <c r="L46" s="112"/>
      <c r="M46" s="112"/>
      <c r="N46" s="113"/>
      <c r="O46" s="110">
        <f>COUNTA(O7:O45)</f>
        <v>12</v>
      </c>
      <c r="P46" s="112"/>
      <c r="Q46" s="112"/>
      <c r="R46" s="113"/>
      <c r="S46" s="110">
        <f>COUNTA(S7:S45)</f>
        <v>3</v>
      </c>
      <c r="T46" s="114">
        <f>SUM(T7:T45)</f>
        <v>6</v>
      </c>
      <c r="U46" s="115"/>
      <c r="V46" s="110">
        <f>COUNTA(V7:V45)</f>
        <v>0</v>
      </c>
      <c r="W46" s="116"/>
      <c r="X46" s="111">
        <f>SUM(X7:X45)</f>
        <v>0</v>
      </c>
    </row>
    <row r="48" spans="1:10" ht="13.5">
      <c r="A48" s="49" t="s">
        <v>77</v>
      </c>
      <c r="B48" s="50"/>
      <c r="C48" s="51"/>
      <c r="D48" s="52"/>
      <c r="E48" s="53"/>
      <c r="F48" s="53"/>
      <c r="G48" s="53"/>
      <c r="H48" s="53"/>
      <c r="I48" s="53"/>
      <c r="J48" s="53"/>
    </row>
    <row r="49" spans="1:8" ht="13.5">
      <c r="A49" s="47" t="s">
        <v>87</v>
      </c>
      <c r="E49" s="55"/>
      <c r="F49" s="55" t="s">
        <v>86</v>
      </c>
      <c r="H49" s="55"/>
    </row>
    <row r="51" spans="1:3" ht="12">
      <c r="A51" s="54" t="s">
        <v>46</v>
      </c>
      <c r="C51" s="7"/>
    </row>
    <row r="52" spans="1:22" ht="12">
      <c r="A52" s="54" t="s">
        <v>47</v>
      </c>
      <c r="D52" s="54" t="s">
        <v>39</v>
      </c>
      <c r="J52" s="54" t="s">
        <v>48</v>
      </c>
      <c r="K52" s="54" t="s">
        <v>49</v>
      </c>
      <c r="L52" s="54" t="s">
        <v>62</v>
      </c>
      <c r="P52" s="54" t="s">
        <v>20</v>
      </c>
      <c r="S52" s="79" t="s">
        <v>79</v>
      </c>
      <c r="V52" s="54" t="s">
        <v>66</v>
      </c>
    </row>
    <row r="53" spans="1:22" ht="12">
      <c r="A53" s="2" t="s">
        <v>50</v>
      </c>
      <c r="D53" s="47" t="s">
        <v>51</v>
      </c>
      <c r="J53" s="2" t="s">
        <v>52</v>
      </c>
      <c r="K53" s="2" t="s">
        <v>52</v>
      </c>
      <c r="L53" s="54" t="s">
        <v>63</v>
      </c>
      <c r="P53" s="54" t="s">
        <v>41</v>
      </c>
      <c r="S53" s="79" t="s">
        <v>80</v>
      </c>
      <c r="V53" s="54" t="s">
        <v>67</v>
      </c>
    </row>
    <row r="54" spans="1:22" ht="12">
      <c r="A54" s="2" t="s">
        <v>53</v>
      </c>
      <c r="D54" s="47" t="s">
        <v>84</v>
      </c>
      <c r="J54" s="2" t="s">
        <v>54</v>
      </c>
      <c r="K54" s="2" t="s">
        <v>54</v>
      </c>
      <c r="L54" s="2" t="s">
        <v>90</v>
      </c>
      <c r="P54" s="2" t="s">
        <v>55</v>
      </c>
      <c r="T54" s="2" t="s">
        <v>75</v>
      </c>
      <c r="V54" s="2" t="s">
        <v>68</v>
      </c>
    </row>
    <row r="55" spans="12:22" ht="12">
      <c r="L55" s="2" t="s">
        <v>91</v>
      </c>
      <c r="P55" s="2" t="s">
        <v>61</v>
      </c>
      <c r="T55" s="2" t="s">
        <v>76</v>
      </c>
      <c r="V55" s="2" t="s">
        <v>69</v>
      </c>
    </row>
    <row r="56" spans="12:22" ht="12">
      <c r="L56" s="2" t="s">
        <v>92</v>
      </c>
      <c r="V56" s="2" t="s">
        <v>70</v>
      </c>
    </row>
    <row r="57" spans="12:22" ht="12">
      <c r="L57" s="2" t="s">
        <v>88</v>
      </c>
      <c r="V57" s="2" t="s">
        <v>71</v>
      </c>
    </row>
    <row r="58" ht="12">
      <c r="L58" s="2" t="s">
        <v>89</v>
      </c>
    </row>
    <row r="59" spans="12:22" ht="12">
      <c r="L59" s="2" t="s">
        <v>64</v>
      </c>
      <c r="V59" s="54" t="s">
        <v>72</v>
      </c>
    </row>
    <row r="60" spans="12:22" ht="12">
      <c r="L60" s="2" t="s">
        <v>65</v>
      </c>
      <c r="V60" s="2" t="s">
        <v>73</v>
      </c>
    </row>
    <row r="61" ht="12">
      <c r="V61" s="2" t="s">
        <v>74</v>
      </c>
    </row>
  </sheetData>
  <mergeCells count="20">
    <mergeCell ref="C46:D4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49" r:id="rId1" display="http://www.stat.go.jp/index/seido/9-5.htm"/>
  </hyperlinks>
  <printOptions/>
  <pageMargins left="0.32" right="0.15748031496062992" top="0.24" bottom="0.24" header="0.37" footer="0.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0"/>
  <sheetViews>
    <sheetView view="pageBreakPreview" zoomScaleSheetLayoutView="100" workbookViewId="0" topLeftCell="A34">
      <selection activeCell="A34" sqref="A1:IV16384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75390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8" t="s">
        <v>56</v>
      </c>
      <c r="B2" s="3"/>
    </row>
    <row r="3" spans="1:27" s="134" customFormat="1" ht="25.5" customHeight="1" thickBot="1">
      <c r="A3" s="48"/>
      <c r="B3" s="206" t="s">
        <v>83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V3" s="2"/>
      <c r="AA3" s="2"/>
    </row>
    <row r="4" spans="1:27" s="134" customFormat="1" ht="19.5" customHeight="1" thickBot="1">
      <c r="A4" s="48"/>
      <c r="B4" s="135">
        <v>1</v>
      </c>
      <c r="C4" s="204">
        <v>38808</v>
      </c>
      <c r="D4" s="205"/>
      <c r="E4" s="205"/>
      <c r="F4" s="135">
        <v>2</v>
      </c>
      <c r="G4" s="204">
        <v>38838</v>
      </c>
      <c r="H4" s="205"/>
      <c r="I4" s="205"/>
      <c r="J4" s="135">
        <v>3</v>
      </c>
      <c r="K4" s="136" t="s">
        <v>194</v>
      </c>
      <c r="L4" s="137"/>
      <c r="M4" s="137"/>
      <c r="N4" s="138"/>
      <c r="AA4" s="2"/>
    </row>
    <row r="5" spans="1:27" ht="27.75" customHeight="1" thickBot="1">
      <c r="A5" s="134"/>
      <c r="B5" s="139"/>
      <c r="C5" s="139"/>
      <c r="D5" s="139"/>
      <c r="E5" s="139"/>
      <c r="F5" s="139"/>
      <c r="G5" s="139"/>
      <c r="H5" s="139"/>
      <c r="I5" s="140"/>
      <c r="J5" s="141"/>
      <c r="K5" s="141"/>
      <c r="L5" s="139"/>
      <c r="M5" s="139"/>
      <c r="N5" s="139"/>
      <c r="O5" s="139"/>
      <c r="P5" s="139"/>
      <c r="Q5" s="139"/>
      <c r="R5" s="139"/>
      <c r="S5" s="140"/>
      <c r="T5" s="141"/>
      <c r="U5" s="141"/>
      <c r="V5" s="139"/>
      <c r="W5" s="139"/>
      <c r="X5" s="141"/>
      <c r="Y5" s="141"/>
      <c r="Z5" s="141"/>
      <c r="AA5" s="134"/>
    </row>
    <row r="6" spans="1:27" ht="13.5" customHeight="1" thickBot="1">
      <c r="A6" s="134"/>
      <c r="B6" s="139"/>
      <c r="C6" s="139"/>
      <c r="D6" s="139"/>
      <c r="E6" s="142" t="s">
        <v>81</v>
      </c>
      <c r="F6" s="143"/>
      <c r="G6" s="144">
        <v>3</v>
      </c>
      <c r="H6" s="145"/>
      <c r="I6" s="145"/>
      <c r="J6" s="145"/>
      <c r="K6" s="145"/>
      <c r="L6" s="142" t="s">
        <v>81</v>
      </c>
      <c r="M6" s="143"/>
      <c r="N6" s="144">
        <v>3</v>
      </c>
      <c r="O6" s="139"/>
      <c r="P6" s="139"/>
      <c r="Q6" s="142" t="s">
        <v>81</v>
      </c>
      <c r="R6" s="143"/>
      <c r="S6" s="144">
        <v>3</v>
      </c>
      <c r="T6" s="151"/>
      <c r="U6" s="141"/>
      <c r="V6" s="142" t="s">
        <v>81</v>
      </c>
      <c r="W6" s="143"/>
      <c r="X6" s="143"/>
      <c r="Y6" s="144">
        <v>1</v>
      </c>
      <c r="Z6" s="141"/>
      <c r="AA6" s="134"/>
    </row>
    <row r="7" spans="1:27" ht="26.25" customHeight="1">
      <c r="A7" s="174" t="s">
        <v>6</v>
      </c>
      <c r="B7" s="199" t="s">
        <v>206</v>
      </c>
      <c r="C7" s="161" t="s">
        <v>0</v>
      </c>
      <c r="D7" s="175" t="s">
        <v>58</v>
      </c>
      <c r="E7" s="191" t="s">
        <v>59</v>
      </c>
      <c r="F7" s="192"/>
      <c r="G7" s="192"/>
      <c r="H7" s="192"/>
      <c r="I7" s="192"/>
      <c r="J7" s="192"/>
      <c r="K7" s="193"/>
      <c r="L7" s="209" t="s">
        <v>14</v>
      </c>
      <c r="M7" s="192"/>
      <c r="N7" s="192"/>
      <c r="O7" s="192"/>
      <c r="P7" s="210"/>
      <c r="Q7" s="191" t="s">
        <v>4</v>
      </c>
      <c r="R7" s="192"/>
      <c r="S7" s="192"/>
      <c r="T7" s="192"/>
      <c r="U7" s="193"/>
      <c r="V7" s="179" t="s">
        <v>12</v>
      </c>
      <c r="W7" s="180"/>
      <c r="X7" s="180"/>
      <c r="Y7" s="181"/>
      <c r="Z7" s="181"/>
      <c r="AA7" s="182"/>
    </row>
    <row r="8" spans="1:27" ht="15.75" customHeight="1">
      <c r="A8" s="159"/>
      <c r="B8" s="200"/>
      <c r="C8" s="158"/>
      <c r="D8" s="146"/>
      <c r="E8" s="195" t="s">
        <v>8</v>
      </c>
      <c r="F8" s="211" t="s">
        <v>13</v>
      </c>
      <c r="G8" s="196" t="s">
        <v>3</v>
      </c>
      <c r="H8" s="26"/>
      <c r="I8" s="196" t="s">
        <v>2</v>
      </c>
      <c r="J8" s="26"/>
      <c r="K8" s="186" t="s">
        <v>9</v>
      </c>
      <c r="L8" s="198" t="s">
        <v>1</v>
      </c>
      <c r="M8" s="26"/>
      <c r="N8" s="196" t="s">
        <v>2</v>
      </c>
      <c r="O8" s="26"/>
      <c r="P8" s="196" t="s">
        <v>9</v>
      </c>
      <c r="Q8" s="194" t="s">
        <v>5</v>
      </c>
      <c r="R8" s="26"/>
      <c r="S8" s="196" t="s">
        <v>2</v>
      </c>
      <c r="T8" s="26"/>
      <c r="U8" s="186" t="s">
        <v>9</v>
      </c>
      <c r="V8" s="189" t="s">
        <v>33</v>
      </c>
      <c r="W8" s="26"/>
      <c r="X8" s="187" t="s">
        <v>9</v>
      </c>
      <c r="Y8" s="183" t="s">
        <v>35</v>
      </c>
      <c r="Z8" s="184"/>
      <c r="AA8" s="185"/>
    </row>
    <row r="9" spans="1:27" ht="51.75" customHeight="1">
      <c r="A9" s="159"/>
      <c r="B9" s="201"/>
      <c r="C9" s="158"/>
      <c r="D9" s="146"/>
      <c r="E9" s="195"/>
      <c r="F9" s="212"/>
      <c r="G9" s="196"/>
      <c r="H9" s="45" t="s">
        <v>43</v>
      </c>
      <c r="I9" s="196"/>
      <c r="J9" s="46" t="s">
        <v>15</v>
      </c>
      <c r="K9" s="186"/>
      <c r="L9" s="198"/>
      <c r="M9" s="45" t="s">
        <v>43</v>
      </c>
      <c r="N9" s="196"/>
      <c r="O9" s="46" t="s">
        <v>15</v>
      </c>
      <c r="P9" s="196"/>
      <c r="Q9" s="195"/>
      <c r="R9" s="45" t="s">
        <v>43</v>
      </c>
      <c r="S9" s="197"/>
      <c r="T9" s="46" t="s">
        <v>15</v>
      </c>
      <c r="U9" s="186"/>
      <c r="V9" s="190"/>
      <c r="W9" s="25" t="s">
        <v>34</v>
      </c>
      <c r="X9" s="188"/>
      <c r="Y9" s="4" t="s">
        <v>33</v>
      </c>
      <c r="Z9" s="4" t="s">
        <v>34</v>
      </c>
      <c r="AA9" s="77" t="s">
        <v>9</v>
      </c>
    </row>
    <row r="10" spans="1:27" ht="15" customHeight="1">
      <c r="A10" s="89">
        <v>29</v>
      </c>
      <c r="B10" s="117">
        <v>201</v>
      </c>
      <c r="C10" s="86" t="s">
        <v>95</v>
      </c>
      <c r="D10" s="87" t="s">
        <v>100</v>
      </c>
      <c r="E10" s="118">
        <v>30</v>
      </c>
      <c r="F10" s="5">
        <v>2010</v>
      </c>
      <c r="G10" s="5">
        <v>73</v>
      </c>
      <c r="H10" s="5">
        <v>58</v>
      </c>
      <c r="I10" s="5">
        <v>1034</v>
      </c>
      <c r="J10" s="5">
        <v>247</v>
      </c>
      <c r="K10" s="56">
        <f aca="true" t="shared" si="0" ref="K10:K49">IF(G10=""," ",ROUND(J10/I10*100,1))</f>
        <v>23.9</v>
      </c>
      <c r="L10" s="12">
        <v>41</v>
      </c>
      <c r="M10" s="5">
        <v>33</v>
      </c>
      <c r="N10" s="5">
        <v>687</v>
      </c>
      <c r="O10" s="5">
        <v>167</v>
      </c>
      <c r="P10" s="56">
        <f aca="true" t="shared" si="1" ref="P10:P49">IF(L10=""," ",ROUND(O10/N10*100,1))</f>
        <v>24.3</v>
      </c>
      <c r="Q10" s="12">
        <v>6</v>
      </c>
      <c r="R10" s="5">
        <v>2</v>
      </c>
      <c r="S10" s="5">
        <v>53</v>
      </c>
      <c r="T10" s="5">
        <v>2</v>
      </c>
      <c r="U10" s="56">
        <f aca="true" t="shared" si="2" ref="U10:U51">IF(Q10=""," ",ROUND(T10/S10*100,1))</f>
        <v>3.8</v>
      </c>
      <c r="V10" s="10">
        <v>243</v>
      </c>
      <c r="W10" s="5">
        <v>8</v>
      </c>
      <c r="X10" s="72">
        <f>IF(V10=""," ",ROUND(W10/V10*100,1))</f>
        <v>3.3</v>
      </c>
      <c r="Y10" s="119">
        <v>157</v>
      </c>
      <c r="Z10" s="119">
        <v>4</v>
      </c>
      <c r="AA10" s="67">
        <f>IF(Y10=""," ",ROUND(Z10/Y10*100,1))</f>
        <v>2.5</v>
      </c>
    </row>
    <row r="11" spans="1:27" ht="15" customHeight="1">
      <c r="A11" s="89">
        <v>29</v>
      </c>
      <c r="B11" s="117">
        <v>202</v>
      </c>
      <c r="C11" s="86" t="s">
        <v>95</v>
      </c>
      <c r="D11" s="87" t="s">
        <v>107</v>
      </c>
      <c r="E11" s="118">
        <v>30</v>
      </c>
      <c r="F11" s="5" t="s">
        <v>195</v>
      </c>
      <c r="G11" s="5">
        <v>40</v>
      </c>
      <c r="H11" s="5">
        <v>37</v>
      </c>
      <c r="I11" s="5">
        <v>608</v>
      </c>
      <c r="J11" s="5">
        <v>171</v>
      </c>
      <c r="K11" s="56">
        <f t="shared" si="0"/>
        <v>28.1</v>
      </c>
      <c r="L11" s="12">
        <v>24</v>
      </c>
      <c r="M11" s="5">
        <v>22</v>
      </c>
      <c r="N11" s="5">
        <v>321</v>
      </c>
      <c r="O11" s="5">
        <v>79</v>
      </c>
      <c r="P11" s="56">
        <f t="shared" si="1"/>
        <v>24.6</v>
      </c>
      <c r="Q11" s="12">
        <v>6</v>
      </c>
      <c r="R11" s="5">
        <v>3</v>
      </c>
      <c r="S11" s="5">
        <v>38</v>
      </c>
      <c r="T11" s="5">
        <v>5</v>
      </c>
      <c r="U11" s="56">
        <f t="shared" si="2"/>
        <v>13.2</v>
      </c>
      <c r="V11" s="10">
        <v>123</v>
      </c>
      <c r="W11" s="5">
        <v>16</v>
      </c>
      <c r="X11" s="72">
        <f>IF(V11=""," ",ROUND(W11/V11*100,1))</f>
        <v>13</v>
      </c>
      <c r="Y11" s="5">
        <v>70</v>
      </c>
      <c r="Z11" s="5">
        <v>1</v>
      </c>
      <c r="AA11" s="67">
        <f>IF(Y11=""," ",ROUND(Z11/Y11*100,1))</f>
        <v>1.4</v>
      </c>
    </row>
    <row r="12" spans="1:27" ht="15" customHeight="1">
      <c r="A12" s="89">
        <v>29</v>
      </c>
      <c r="B12" s="117">
        <v>203</v>
      </c>
      <c r="C12" s="86" t="s">
        <v>95</v>
      </c>
      <c r="D12" s="87" t="s">
        <v>113</v>
      </c>
      <c r="E12" s="118">
        <v>30</v>
      </c>
      <c r="F12" s="5" t="s">
        <v>195</v>
      </c>
      <c r="G12" s="5">
        <v>28</v>
      </c>
      <c r="H12" s="5">
        <v>14</v>
      </c>
      <c r="I12" s="5">
        <v>394</v>
      </c>
      <c r="J12" s="5">
        <v>62</v>
      </c>
      <c r="K12" s="56">
        <f t="shared" si="0"/>
        <v>15.7</v>
      </c>
      <c r="L12" s="12">
        <v>28</v>
      </c>
      <c r="M12" s="5">
        <v>14</v>
      </c>
      <c r="N12" s="5">
        <v>394</v>
      </c>
      <c r="O12" s="5">
        <v>62</v>
      </c>
      <c r="P12" s="56">
        <f t="shared" si="1"/>
        <v>15.7</v>
      </c>
      <c r="Q12" s="12">
        <v>5</v>
      </c>
      <c r="R12" s="5">
        <v>1</v>
      </c>
      <c r="S12" s="5">
        <v>36</v>
      </c>
      <c r="T12" s="5">
        <v>2</v>
      </c>
      <c r="U12" s="56">
        <f t="shared" si="2"/>
        <v>5.6</v>
      </c>
      <c r="V12" s="10">
        <v>93</v>
      </c>
      <c r="W12" s="5">
        <v>13</v>
      </c>
      <c r="X12" s="72">
        <f>IF(V12=""," ",ROUND(W12/V12*100,1))</f>
        <v>14</v>
      </c>
      <c r="Y12" s="5">
        <v>64</v>
      </c>
      <c r="Z12" s="5">
        <v>2</v>
      </c>
      <c r="AA12" s="67">
        <f>IF(Y12=""," ",ROUND(Z12/Y12*100,1))</f>
        <v>3.1</v>
      </c>
    </row>
    <row r="13" spans="1:27" ht="15" customHeight="1">
      <c r="A13" s="89">
        <v>29</v>
      </c>
      <c r="B13" s="117">
        <v>204</v>
      </c>
      <c r="C13" s="86" t="s">
        <v>95</v>
      </c>
      <c r="D13" s="87" t="s">
        <v>97</v>
      </c>
      <c r="E13" s="10">
        <v>30</v>
      </c>
      <c r="F13" s="5" t="s">
        <v>196</v>
      </c>
      <c r="G13" s="5">
        <v>23</v>
      </c>
      <c r="H13" s="5">
        <v>17</v>
      </c>
      <c r="I13" s="5">
        <v>320</v>
      </c>
      <c r="J13" s="5">
        <v>49</v>
      </c>
      <c r="K13" s="56">
        <f t="shared" si="0"/>
        <v>15.3</v>
      </c>
      <c r="L13" s="12">
        <v>22</v>
      </c>
      <c r="M13" s="5">
        <v>16</v>
      </c>
      <c r="N13" s="5">
        <v>276</v>
      </c>
      <c r="O13" s="5">
        <v>37</v>
      </c>
      <c r="P13" s="56">
        <f t="shared" si="1"/>
        <v>13.4</v>
      </c>
      <c r="Q13" s="12">
        <v>6</v>
      </c>
      <c r="R13" s="5">
        <v>2</v>
      </c>
      <c r="S13" s="5">
        <v>36</v>
      </c>
      <c r="T13" s="5">
        <v>2</v>
      </c>
      <c r="U13" s="56">
        <f t="shared" si="2"/>
        <v>5.6</v>
      </c>
      <c r="V13" s="10">
        <v>90</v>
      </c>
      <c r="W13" s="5">
        <v>13</v>
      </c>
      <c r="X13" s="72">
        <f>IF(V13=""," ",ROUND(W13/V13*100,1))</f>
        <v>14.4</v>
      </c>
      <c r="Y13" s="5">
        <v>64</v>
      </c>
      <c r="Z13" s="5">
        <v>1</v>
      </c>
      <c r="AA13" s="67">
        <f aca="true" t="shared" si="3" ref="AA13:AA49">IF(Y13=0," ",ROUND(Z13/Y13*100,1))</f>
        <v>1.6</v>
      </c>
    </row>
    <row r="14" spans="1:27" ht="15" customHeight="1">
      <c r="A14" s="89">
        <v>29</v>
      </c>
      <c r="B14" s="117">
        <v>205</v>
      </c>
      <c r="C14" s="86" t="s">
        <v>95</v>
      </c>
      <c r="D14" s="87" t="s">
        <v>98</v>
      </c>
      <c r="E14" s="10">
        <v>30</v>
      </c>
      <c r="F14" s="5" t="s">
        <v>197</v>
      </c>
      <c r="G14" s="5">
        <v>54</v>
      </c>
      <c r="H14" s="5">
        <v>43</v>
      </c>
      <c r="I14" s="5">
        <v>711</v>
      </c>
      <c r="J14" s="5">
        <v>170</v>
      </c>
      <c r="K14" s="56">
        <f t="shared" si="0"/>
        <v>23.9</v>
      </c>
      <c r="L14" s="12">
        <v>34</v>
      </c>
      <c r="M14" s="5">
        <v>27</v>
      </c>
      <c r="N14" s="5">
        <v>340</v>
      </c>
      <c r="O14" s="5">
        <v>73</v>
      </c>
      <c r="P14" s="56">
        <f t="shared" si="1"/>
        <v>21.5</v>
      </c>
      <c r="Q14" s="12">
        <v>6</v>
      </c>
      <c r="R14" s="84">
        <v>0</v>
      </c>
      <c r="S14" s="5">
        <v>43</v>
      </c>
      <c r="T14" s="5">
        <v>0</v>
      </c>
      <c r="U14" s="56">
        <f t="shared" si="2"/>
        <v>0</v>
      </c>
      <c r="V14" s="10">
        <v>127</v>
      </c>
      <c r="W14" s="5">
        <v>13</v>
      </c>
      <c r="X14" s="72">
        <f aca="true" t="shared" si="4" ref="X14:X49">IF(V14=0," ",ROUND(W14/V14*100,1))</f>
        <v>10.2</v>
      </c>
      <c r="Y14" s="5">
        <v>127</v>
      </c>
      <c r="Z14" s="5">
        <v>13</v>
      </c>
      <c r="AA14" s="67">
        <f t="shared" si="3"/>
        <v>10.2</v>
      </c>
    </row>
    <row r="15" spans="1:27" ht="15" customHeight="1">
      <c r="A15" s="89">
        <v>29</v>
      </c>
      <c r="B15" s="117">
        <v>206</v>
      </c>
      <c r="C15" s="86" t="s">
        <v>95</v>
      </c>
      <c r="D15" s="87" t="s">
        <v>127</v>
      </c>
      <c r="E15" s="10">
        <v>30</v>
      </c>
      <c r="F15" s="5" t="s">
        <v>198</v>
      </c>
      <c r="G15" s="5">
        <v>28</v>
      </c>
      <c r="H15" s="5">
        <v>18</v>
      </c>
      <c r="I15" s="5">
        <v>313</v>
      </c>
      <c r="J15" s="5">
        <v>50</v>
      </c>
      <c r="K15" s="56">
        <f t="shared" si="0"/>
        <v>16</v>
      </c>
      <c r="L15" s="12">
        <v>22</v>
      </c>
      <c r="M15" s="5">
        <v>16</v>
      </c>
      <c r="N15" s="5">
        <v>305</v>
      </c>
      <c r="O15" s="5">
        <v>48</v>
      </c>
      <c r="P15" s="56">
        <f t="shared" si="1"/>
        <v>15.7</v>
      </c>
      <c r="Q15" s="12">
        <v>6</v>
      </c>
      <c r="R15" s="5">
        <v>2</v>
      </c>
      <c r="S15" s="5">
        <v>38</v>
      </c>
      <c r="T15" s="5">
        <v>2</v>
      </c>
      <c r="U15" s="56">
        <f t="shared" si="2"/>
        <v>5.3</v>
      </c>
      <c r="V15" s="10">
        <v>66</v>
      </c>
      <c r="W15" s="5">
        <v>2</v>
      </c>
      <c r="X15" s="72">
        <f t="shared" si="4"/>
        <v>3</v>
      </c>
      <c r="Y15" s="5">
        <v>66</v>
      </c>
      <c r="Z15" s="5">
        <v>2</v>
      </c>
      <c r="AA15" s="67">
        <f t="shared" si="3"/>
        <v>3</v>
      </c>
    </row>
    <row r="16" spans="1:27" ht="15" customHeight="1">
      <c r="A16" s="89">
        <v>29</v>
      </c>
      <c r="B16" s="117">
        <v>207</v>
      </c>
      <c r="C16" s="86" t="s">
        <v>95</v>
      </c>
      <c r="D16" s="87" t="s">
        <v>132</v>
      </c>
      <c r="E16" s="10"/>
      <c r="F16" s="5"/>
      <c r="G16" s="5"/>
      <c r="H16" s="5"/>
      <c r="I16" s="5"/>
      <c r="J16" s="5"/>
      <c r="K16" s="56" t="str">
        <f t="shared" si="0"/>
        <v> </v>
      </c>
      <c r="L16" s="12">
        <v>14</v>
      </c>
      <c r="M16" s="5">
        <v>10</v>
      </c>
      <c r="N16" s="5">
        <v>221</v>
      </c>
      <c r="O16" s="5">
        <v>34</v>
      </c>
      <c r="P16" s="56">
        <f t="shared" si="1"/>
        <v>15.4</v>
      </c>
      <c r="Q16" s="12">
        <v>5</v>
      </c>
      <c r="R16" s="5">
        <v>2</v>
      </c>
      <c r="S16" s="5">
        <v>40</v>
      </c>
      <c r="T16" s="5">
        <v>2</v>
      </c>
      <c r="U16" s="56">
        <f t="shared" si="2"/>
        <v>5</v>
      </c>
      <c r="V16" s="10">
        <v>60</v>
      </c>
      <c r="W16" s="5">
        <v>1</v>
      </c>
      <c r="X16" s="72">
        <f t="shared" si="4"/>
        <v>1.7</v>
      </c>
      <c r="Y16" s="5">
        <v>43</v>
      </c>
      <c r="Z16" s="5">
        <v>0</v>
      </c>
      <c r="AA16" s="67">
        <f t="shared" si="3"/>
        <v>0</v>
      </c>
    </row>
    <row r="17" spans="1:27" ht="15" customHeight="1">
      <c r="A17" s="89">
        <v>29</v>
      </c>
      <c r="B17" s="117">
        <v>208</v>
      </c>
      <c r="C17" s="86" t="s">
        <v>95</v>
      </c>
      <c r="D17" s="87" t="s">
        <v>136</v>
      </c>
      <c r="E17" s="10"/>
      <c r="F17" s="5"/>
      <c r="G17" s="5"/>
      <c r="H17" s="5"/>
      <c r="I17" s="5"/>
      <c r="J17" s="5"/>
      <c r="K17" s="56" t="str">
        <f t="shared" si="0"/>
        <v> </v>
      </c>
      <c r="L17" s="12">
        <v>27</v>
      </c>
      <c r="M17" s="5">
        <v>24</v>
      </c>
      <c r="N17" s="5">
        <v>556</v>
      </c>
      <c r="O17" s="5">
        <v>97</v>
      </c>
      <c r="P17" s="56">
        <f t="shared" si="1"/>
        <v>17.4</v>
      </c>
      <c r="Q17" s="12">
        <v>5</v>
      </c>
      <c r="R17" s="5">
        <v>1</v>
      </c>
      <c r="S17" s="5">
        <v>37</v>
      </c>
      <c r="T17" s="5">
        <v>1</v>
      </c>
      <c r="U17" s="56">
        <f t="shared" si="2"/>
        <v>2.7</v>
      </c>
      <c r="V17" s="10">
        <v>39</v>
      </c>
      <c r="W17" s="5">
        <v>0</v>
      </c>
      <c r="X17" s="72">
        <f t="shared" si="4"/>
        <v>0</v>
      </c>
      <c r="Y17" s="5">
        <v>39</v>
      </c>
      <c r="Z17" s="5">
        <v>0</v>
      </c>
      <c r="AA17" s="67">
        <f t="shared" si="3"/>
        <v>0</v>
      </c>
    </row>
    <row r="18" spans="1:27" ht="15" customHeight="1">
      <c r="A18" s="89">
        <v>29</v>
      </c>
      <c r="B18" s="117">
        <v>209</v>
      </c>
      <c r="C18" s="86" t="s">
        <v>95</v>
      </c>
      <c r="D18" s="87" t="s">
        <v>140</v>
      </c>
      <c r="E18" s="10">
        <v>40</v>
      </c>
      <c r="F18" s="5" t="s">
        <v>199</v>
      </c>
      <c r="G18" s="5">
        <v>41</v>
      </c>
      <c r="H18" s="5">
        <v>37</v>
      </c>
      <c r="I18" s="5">
        <v>575</v>
      </c>
      <c r="J18" s="5">
        <v>159</v>
      </c>
      <c r="K18" s="56">
        <f t="shared" si="0"/>
        <v>27.7</v>
      </c>
      <c r="L18" s="12">
        <v>8</v>
      </c>
      <c r="M18" s="5">
        <v>7</v>
      </c>
      <c r="N18" s="5">
        <v>296</v>
      </c>
      <c r="O18" s="5">
        <v>80</v>
      </c>
      <c r="P18" s="56">
        <f t="shared" si="1"/>
        <v>27</v>
      </c>
      <c r="Q18" s="12">
        <v>6</v>
      </c>
      <c r="R18" s="5">
        <v>3</v>
      </c>
      <c r="S18" s="5">
        <v>42</v>
      </c>
      <c r="T18" s="5">
        <v>3</v>
      </c>
      <c r="U18" s="56">
        <f t="shared" si="2"/>
        <v>7.1</v>
      </c>
      <c r="V18" s="10">
        <v>104</v>
      </c>
      <c r="W18" s="5">
        <v>3</v>
      </c>
      <c r="X18" s="72">
        <f t="shared" si="4"/>
        <v>2.9</v>
      </c>
      <c r="Y18" s="5">
        <v>86</v>
      </c>
      <c r="Z18" s="5">
        <v>3</v>
      </c>
      <c r="AA18" s="67">
        <f t="shared" si="3"/>
        <v>3.5</v>
      </c>
    </row>
    <row r="19" spans="1:27" ht="15" customHeight="1">
      <c r="A19" s="89">
        <v>29</v>
      </c>
      <c r="B19" s="117">
        <v>210</v>
      </c>
      <c r="C19" s="86" t="s">
        <v>95</v>
      </c>
      <c r="D19" s="87" t="s">
        <v>145</v>
      </c>
      <c r="E19" s="10">
        <v>30</v>
      </c>
      <c r="F19" s="5" t="s">
        <v>200</v>
      </c>
      <c r="G19" s="5">
        <v>53</v>
      </c>
      <c r="H19" s="5">
        <v>31</v>
      </c>
      <c r="I19" s="5">
        <v>940</v>
      </c>
      <c r="J19" s="5">
        <v>207</v>
      </c>
      <c r="K19" s="56">
        <f t="shared" si="0"/>
        <v>22</v>
      </c>
      <c r="L19" s="12">
        <v>21</v>
      </c>
      <c r="M19" s="5">
        <v>15</v>
      </c>
      <c r="N19" s="5">
        <v>419</v>
      </c>
      <c r="O19" s="5">
        <v>79</v>
      </c>
      <c r="P19" s="56">
        <f t="shared" si="1"/>
        <v>18.9</v>
      </c>
      <c r="Q19" s="12">
        <v>6</v>
      </c>
      <c r="R19" s="5">
        <v>1</v>
      </c>
      <c r="S19" s="5">
        <v>38</v>
      </c>
      <c r="T19" s="5">
        <v>1</v>
      </c>
      <c r="U19" s="56">
        <f t="shared" si="2"/>
        <v>2.6</v>
      </c>
      <c r="V19" s="10">
        <v>60</v>
      </c>
      <c r="W19" s="5">
        <v>8</v>
      </c>
      <c r="X19" s="72">
        <f t="shared" si="4"/>
        <v>13.3</v>
      </c>
      <c r="Y19" s="5">
        <v>53</v>
      </c>
      <c r="Z19" s="5">
        <v>1</v>
      </c>
      <c r="AA19" s="67">
        <f t="shared" si="3"/>
        <v>1.9</v>
      </c>
    </row>
    <row r="20" spans="1:27" ht="15" customHeight="1">
      <c r="A20" s="89">
        <v>29</v>
      </c>
      <c r="B20" s="117">
        <v>211</v>
      </c>
      <c r="C20" s="86" t="s">
        <v>95</v>
      </c>
      <c r="D20" s="87" t="s">
        <v>93</v>
      </c>
      <c r="E20" s="10"/>
      <c r="F20" s="5"/>
      <c r="G20" s="5"/>
      <c r="H20" s="5"/>
      <c r="I20" s="5"/>
      <c r="J20" s="5"/>
      <c r="K20" s="56" t="str">
        <f t="shared" si="0"/>
        <v> </v>
      </c>
      <c r="L20" s="12">
        <v>17</v>
      </c>
      <c r="M20" s="5">
        <v>10</v>
      </c>
      <c r="N20" s="5">
        <v>249</v>
      </c>
      <c r="O20" s="5">
        <v>38</v>
      </c>
      <c r="P20" s="56">
        <f t="shared" si="1"/>
        <v>15.3</v>
      </c>
      <c r="Q20" s="12">
        <v>6</v>
      </c>
      <c r="R20" s="5">
        <v>0</v>
      </c>
      <c r="S20" s="5">
        <v>43</v>
      </c>
      <c r="T20" s="5">
        <v>0</v>
      </c>
      <c r="U20" s="56">
        <f t="shared" si="2"/>
        <v>0</v>
      </c>
      <c r="V20" s="10">
        <v>53</v>
      </c>
      <c r="W20" s="5">
        <v>1</v>
      </c>
      <c r="X20" s="72">
        <f t="shared" si="4"/>
        <v>1.9</v>
      </c>
      <c r="Y20" s="5">
        <v>42</v>
      </c>
      <c r="Z20" s="5">
        <v>1</v>
      </c>
      <c r="AA20" s="67">
        <f t="shared" si="3"/>
        <v>2.4</v>
      </c>
    </row>
    <row r="21" spans="1:27" ht="15" customHeight="1">
      <c r="A21" s="89">
        <v>29</v>
      </c>
      <c r="B21" s="117">
        <v>212</v>
      </c>
      <c r="C21" s="86" t="s">
        <v>95</v>
      </c>
      <c r="D21" s="87" t="s">
        <v>149</v>
      </c>
      <c r="E21" s="10"/>
      <c r="F21" s="5"/>
      <c r="G21" s="5"/>
      <c r="H21" s="5"/>
      <c r="I21" s="5"/>
      <c r="J21" s="5"/>
      <c r="K21" s="56" t="str">
        <f t="shared" si="0"/>
        <v> </v>
      </c>
      <c r="L21" s="12"/>
      <c r="M21" s="5"/>
      <c r="N21" s="5"/>
      <c r="O21" s="5"/>
      <c r="P21" s="56" t="str">
        <f t="shared" si="1"/>
        <v> </v>
      </c>
      <c r="Q21" s="12">
        <v>6</v>
      </c>
      <c r="R21" s="5">
        <v>0</v>
      </c>
      <c r="S21" s="5">
        <v>81</v>
      </c>
      <c r="T21" s="5">
        <v>0</v>
      </c>
      <c r="U21" s="56">
        <f t="shared" si="2"/>
        <v>0</v>
      </c>
      <c r="V21" s="10">
        <v>131</v>
      </c>
      <c r="W21" s="5">
        <v>21</v>
      </c>
      <c r="X21" s="72">
        <f t="shared" si="4"/>
        <v>16</v>
      </c>
      <c r="Y21" s="5">
        <v>122</v>
      </c>
      <c r="Z21" s="5">
        <v>10</v>
      </c>
      <c r="AA21" s="67">
        <f t="shared" si="3"/>
        <v>8.2</v>
      </c>
    </row>
    <row r="22" spans="1:27" ht="15" customHeight="1">
      <c r="A22" s="14">
        <v>29</v>
      </c>
      <c r="B22" s="9">
        <v>322</v>
      </c>
      <c r="C22" s="86" t="s">
        <v>95</v>
      </c>
      <c r="D22" s="102" t="s">
        <v>150</v>
      </c>
      <c r="E22" s="10"/>
      <c r="F22" s="5"/>
      <c r="G22" s="5"/>
      <c r="H22" s="5"/>
      <c r="I22" s="5"/>
      <c r="J22" s="5"/>
      <c r="K22" s="56" t="str">
        <f t="shared" si="0"/>
        <v> </v>
      </c>
      <c r="L22" s="12">
        <v>17</v>
      </c>
      <c r="M22" s="5">
        <v>11</v>
      </c>
      <c r="N22" s="5">
        <v>216</v>
      </c>
      <c r="O22" s="5">
        <v>29</v>
      </c>
      <c r="P22" s="56">
        <f t="shared" si="1"/>
        <v>13.4</v>
      </c>
      <c r="Q22" s="12">
        <v>5</v>
      </c>
      <c r="R22" s="5">
        <v>1</v>
      </c>
      <c r="S22" s="5">
        <v>36</v>
      </c>
      <c r="T22" s="5">
        <v>2</v>
      </c>
      <c r="U22" s="56">
        <f t="shared" si="2"/>
        <v>5.6</v>
      </c>
      <c r="V22" s="10">
        <v>7</v>
      </c>
      <c r="W22" s="5">
        <v>1</v>
      </c>
      <c r="X22" s="72">
        <f t="shared" si="4"/>
        <v>14.3</v>
      </c>
      <c r="Y22" s="5">
        <v>5</v>
      </c>
      <c r="Z22" s="5">
        <v>1</v>
      </c>
      <c r="AA22" s="67">
        <f t="shared" si="3"/>
        <v>20</v>
      </c>
    </row>
    <row r="23" spans="1:27" ht="15" customHeight="1">
      <c r="A23" s="14">
        <v>29</v>
      </c>
      <c r="B23" s="9">
        <v>342</v>
      </c>
      <c r="C23" s="86" t="s">
        <v>95</v>
      </c>
      <c r="D23" s="102" t="s">
        <v>151</v>
      </c>
      <c r="E23" s="10"/>
      <c r="F23" s="5"/>
      <c r="G23" s="5"/>
      <c r="H23" s="5"/>
      <c r="I23" s="5"/>
      <c r="J23" s="5"/>
      <c r="K23" s="56" t="str">
        <f t="shared" si="0"/>
        <v> </v>
      </c>
      <c r="L23" s="12">
        <v>25</v>
      </c>
      <c r="M23" s="5">
        <v>20</v>
      </c>
      <c r="N23" s="5">
        <v>276</v>
      </c>
      <c r="O23" s="5">
        <v>47</v>
      </c>
      <c r="P23" s="56">
        <f t="shared" si="1"/>
        <v>17</v>
      </c>
      <c r="Q23" s="12">
        <v>6</v>
      </c>
      <c r="R23" s="5">
        <v>2</v>
      </c>
      <c r="S23" s="5">
        <v>38</v>
      </c>
      <c r="T23" s="5">
        <v>3</v>
      </c>
      <c r="U23" s="56">
        <f t="shared" si="2"/>
        <v>7.9</v>
      </c>
      <c r="V23" s="10">
        <v>25</v>
      </c>
      <c r="W23" s="5">
        <v>1</v>
      </c>
      <c r="X23" s="72">
        <f t="shared" si="4"/>
        <v>4</v>
      </c>
      <c r="Y23" s="5">
        <v>25</v>
      </c>
      <c r="Z23" s="5">
        <v>1</v>
      </c>
      <c r="AA23" s="67">
        <f t="shared" si="3"/>
        <v>4</v>
      </c>
    </row>
    <row r="24" spans="1:27" ht="15" customHeight="1">
      <c r="A24" s="89">
        <v>29</v>
      </c>
      <c r="B24" s="117">
        <v>343</v>
      </c>
      <c r="C24" s="86" t="s">
        <v>95</v>
      </c>
      <c r="D24" s="87" t="s">
        <v>156</v>
      </c>
      <c r="E24" s="10"/>
      <c r="F24" s="5"/>
      <c r="G24" s="5"/>
      <c r="H24" s="5"/>
      <c r="I24" s="5"/>
      <c r="J24" s="5"/>
      <c r="K24" s="56" t="str">
        <f t="shared" si="0"/>
        <v> </v>
      </c>
      <c r="L24" s="12">
        <v>15</v>
      </c>
      <c r="M24" s="5">
        <v>10</v>
      </c>
      <c r="N24" s="5">
        <v>328</v>
      </c>
      <c r="O24" s="5">
        <v>106</v>
      </c>
      <c r="P24" s="56">
        <f t="shared" si="1"/>
        <v>32.3</v>
      </c>
      <c r="Q24" s="12">
        <v>6</v>
      </c>
      <c r="R24" s="5">
        <v>1</v>
      </c>
      <c r="S24" s="5">
        <v>30</v>
      </c>
      <c r="T24" s="5">
        <v>1</v>
      </c>
      <c r="U24" s="56">
        <f t="shared" si="2"/>
        <v>3.3</v>
      </c>
      <c r="V24" s="10">
        <v>31</v>
      </c>
      <c r="W24" s="5">
        <v>3</v>
      </c>
      <c r="X24" s="72">
        <f t="shared" si="4"/>
        <v>9.7</v>
      </c>
      <c r="Y24" s="5">
        <v>25</v>
      </c>
      <c r="Z24" s="5">
        <v>3</v>
      </c>
      <c r="AA24" s="67">
        <f t="shared" si="3"/>
        <v>12</v>
      </c>
    </row>
    <row r="25" spans="1:27" ht="15" customHeight="1">
      <c r="A25" s="89">
        <v>29</v>
      </c>
      <c r="B25" s="117">
        <v>344</v>
      </c>
      <c r="C25" s="86" t="s">
        <v>95</v>
      </c>
      <c r="D25" s="87" t="s">
        <v>158</v>
      </c>
      <c r="E25" s="10">
        <v>35</v>
      </c>
      <c r="F25" s="5" t="s">
        <v>196</v>
      </c>
      <c r="G25" s="5">
        <v>27</v>
      </c>
      <c r="H25" s="5">
        <v>21</v>
      </c>
      <c r="I25" s="5">
        <v>284</v>
      </c>
      <c r="J25" s="5">
        <v>77</v>
      </c>
      <c r="K25" s="56">
        <f t="shared" si="0"/>
        <v>27.1</v>
      </c>
      <c r="L25" s="12">
        <v>31</v>
      </c>
      <c r="M25" s="5">
        <v>24</v>
      </c>
      <c r="N25" s="5">
        <v>310</v>
      </c>
      <c r="O25" s="5">
        <v>73</v>
      </c>
      <c r="P25" s="56">
        <f t="shared" si="1"/>
        <v>23.5</v>
      </c>
      <c r="Q25" s="12">
        <v>6</v>
      </c>
      <c r="R25" s="5">
        <v>2</v>
      </c>
      <c r="S25" s="5">
        <v>36</v>
      </c>
      <c r="T25" s="5">
        <v>2</v>
      </c>
      <c r="U25" s="56">
        <f t="shared" si="2"/>
        <v>5.6</v>
      </c>
      <c r="V25" s="10">
        <v>23</v>
      </c>
      <c r="W25" s="5">
        <v>0</v>
      </c>
      <c r="X25" s="72">
        <f t="shared" si="4"/>
        <v>0</v>
      </c>
      <c r="Y25" s="5">
        <v>21</v>
      </c>
      <c r="Z25" s="5">
        <v>0</v>
      </c>
      <c r="AA25" s="67">
        <f t="shared" si="3"/>
        <v>0</v>
      </c>
    </row>
    <row r="26" spans="1:27" ht="15" customHeight="1">
      <c r="A26" s="89">
        <v>29</v>
      </c>
      <c r="B26" s="117">
        <v>345</v>
      </c>
      <c r="C26" s="86" t="s">
        <v>95</v>
      </c>
      <c r="D26" s="87" t="s">
        <v>163</v>
      </c>
      <c r="E26" s="10"/>
      <c r="F26" s="5"/>
      <c r="G26" s="5"/>
      <c r="H26" s="5"/>
      <c r="I26" s="5"/>
      <c r="J26" s="5"/>
      <c r="K26" s="56" t="str">
        <f t="shared" si="0"/>
        <v> </v>
      </c>
      <c r="L26" s="12">
        <v>3</v>
      </c>
      <c r="M26" s="5">
        <v>2</v>
      </c>
      <c r="N26" s="5">
        <v>36</v>
      </c>
      <c r="O26" s="5">
        <v>4</v>
      </c>
      <c r="P26" s="56">
        <f t="shared" si="1"/>
        <v>11.1</v>
      </c>
      <c r="Q26" s="12">
        <v>5</v>
      </c>
      <c r="R26" s="5">
        <v>1</v>
      </c>
      <c r="S26" s="5">
        <v>34</v>
      </c>
      <c r="T26" s="5">
        <v>1</v>
      </c>
      <c r="U26" s="56">
        <f t="shared" si="2"/>
        <v>2.9</v>
      </c>
      <c r="V26" s="10">
        <v>11</v>
      </c>
      <c r="W26" s="5">
        <v>3</v>
      </c>
      <c r="X26" s="72">
        <f t="shared" si="4"/>
        <v>27.3</v>
      </c>
      <c r="Y26" s="5">
        <v>11</v>
      </c>
      <c r="Z26" s="5">
        <v>3</v>
      </c>
      <c r="AA26" s="67">
        <f t="shared" si="3"/>
        <v>27.3</v>
      </c>
    </row>
    <row r="27" spans="1:27" ht="15" customHeight="1">
      <c r="A27" s="89">
        <v>29</v>
      </c>
      <c r="B27" s="117">
        <v>361</v>
      </c>
      <c r="C27" s="86" t="s">
        <v>95</v>
      </c>
      <c r="D27" s="87" t="s">
        <v>164</v>
      </c>
      <c r="E27" s="10">
        <v>30</v>
      </c>
      <c r="F27" s="5" t="s">
        <v>201</v>
      </c>
      <c r="G27" s="5">
        <v>15</v>
      </c>
      <c r="H27" s="5">
        <v>10</v>
      </c>
      <c r="I27" s="5">
        <v>135</v>
      </c>
      <c r="J27" s="5">
        <v>29</v>
      </c>
      <c r="K27" s="56">
        <f t="shared" si="0"/>
        <v>21.5</v>
      </c>
      <c r="L27" s="12">
        <v>15</v>
      </c>
      <c r="M27" s="5">
        <v>10</v>
      </c>
      <c r="N27" s="5">
        <v>135</v>
      </c>
      <c r="O27" s="5">
        <v>29</v>
      </c>
      <c r="P27" s="56">
        <f t="shared" si="1"/>
        <v>21.5</v>
      </c>
      <c r="Q27" s="12">
        <v>6</v>
      </c>
      <c r="R27" s="5">
        <v>1</v>
      </c>
      <c r="S27" s="5">
        <v>37</v>
      </c>
      <c r="T27" s="5">
        <v>2</v>
      </c>
      <c r="U27" s="56">
        <f t="shared" si="2"/>
        <v>5.4</v>
      </c>
      <c r="V27" s="10">
        <v>23</v>
      </c>
      <c r="W27" s="5">
        <v>1</v>
      </c>
      <c r="X27" s="72">
        <f t="shared" si="4"/>
        <v>4.3</v>
      </c>
      <c r="Y27" s="5">
        <v>23</v>
      </c>
      <c r="Z27" s="5">
        <v>1</v>
      </c>
      <c r="AA27" s="67">
        <f t="shared" si="3"/>
        <v>4.3</v>
      </c>
    </row>
    <row r="28" spans="1:27" ht="15" customHeight="1">
      <c r="A28" s="89">
        <v>29</v>
      </c>
      <c r="B28" s="117">
        <v>362</v>
      </c>
      <c r="C28" s="86" t="s">
        <v>95</v>
      </c>
      <c r="D28" s="87" t="s">
        <v>165</v>
      </c>
      <c r="E28" s="10"/>
      <c r="F28" s="5"/>
      <c r="G28" s="5"/>
      <c r="H28" s="5"/>
      <c r="I28" s="5"/>
      <c r="J28" s="5"/>
      <c r="K28" s="56" t="str">
        <f t="shared" si="0"/>
        <v> </v>
      </c>
      <c r="L28" s="12">
        <v>10</v>
      </c>
      <c r="M28" s="5">
        <v>7</v>
      </c>
      <c r="N28" s="5">
        <v>93</v>
      </c>
      <c r="O28" s="5">
        <v>20</v>
      </c>
      <c r="P28" s="56">
        <f t="shared" si="1"/>
        <v>21.5</v>
      </c>
      <c r="Q28" s="12">
        <v>6</v>
      </c>
      <c r="R28" s="5">
        <v>2</v>
      </c>
      <c r="S28" s="5">
        <v>31</v>
      </c>
      <c r="T28" s="5">
        <v>2</v>
      </c>
      <c r="U28" s="56">
        <f t="shared" si="2"/>
        <v>6.5</v>
      </c>
      <c r="V28" s="10">
        <v>19</v>
      </c>
      <c r="W28" s="5">
        <v>5</v>
      </c>
      <c r="X28" s="72">
        <f t="shared" si="4"/>
        <v>26.3</v>
      </c>
      <c r="Y28" s="5">
        <v>19</v>
      </c>
      <c r="Z28" s="5">
        <v>5</v>
      </c>
      <c r="AA28" s="67">
        <f t="shared" si="3"/>
        <v>26.3</v>
      </c>
    </row>
    <row r="29" spans="1:27" ht="15" customHeight="1">
      <c r="A29" s="89">
        <v>29</v>
      </c>
      <c r="B29" s="117">
        <v>363</v>
      </c>
      <c r="C29" s="86" t="s">
        <v>95</v>
      </c>
      <c r="D29" s="87" t="s">
        <v>166</v>
      </c>
      <c r="E29" s="10"/>
      <c r="F29" s="5"/>
      <c r="G29" s="5"/>
      <c r="H29" s="5"/>
      <c r="I29" s="5"/>
      <c r="J29" s="5"/>
      <c r="K29" s="56" t="str">
        <f t="shared" si="0"/>
        <v> </v>
      </c>
      <c r="L29" s="12">
        <v>18</v>
      </c>
      <c r="M29" s="5">
        <v>9</v>
      </c>
      <c r="N29" s="5">
        <v>202</v>
      </c>
      <c r="O29" s="5">
        <v>18</v>
      </c>
      <c r="P29" s="56">
        <f t="shared" si="1"/>
        <v>8.9</v>
      </c>
      <c r="Q29" s="12">
        <v>5</v>
      </c>
      <c r="R29" s="5">
        <v>0</v>
      </c>
      <c r="S29" s="5">
        <v>34</v>
      </c>
      <c r="T29" s="5">
        <v>0</v>
      </c>
      <c r="U29" s="56">
        <f t="shared" si="2"/>
        <v>0</v>
      </c>
      <c r="V29" s="10">
        <v>33</v>
      </c>
      <c r="W29" s="5">
        <v>0</v>
      </c>
      <c r="X29" s="72">
        <f t="shared" si="4"/>
        <v>0</v>
      </c>
      <c r="Y29" s="5">
        <v>33</v>
      </c>
      <c r="Z29" s="5">
        <v>0</v>
      </c>
      <c r="AA29" s="67">
        <f t="shared" si="3"/>
        <v>0</v>
      </c>
    </row>
    <row r="30" spans="1:27" ht="15" customHeight="1">
      <c r="A30" s="89">
        <v>29</v>
      </c>
      <c r="B30" s="117">
        <v>385</v>
      </c>
      <c r="C30" s="86" t="s">
        <v>95</v>
      </c>
      <c r="D30" s="87" t="s">
        <v>167</v>
      </c>
      <c r="E30" s="10"/>
      <c r="F30" s="5"/>
      <c r="G30" s="5"/>
      <c r="H30" s="5"/>
      <c r="I30" s="5"/>
      <c r="J30" s="5"/>
      <c r="K30" s="56" t="str">
        <f t="shared" si="0"/>
        <v> </v>
      </c>
      <c r="L30" s="12">
        <v>9</v>
      </c>
      <c r="M30" s="5">
        <v>7</v>
      </c>
      <c r="N30" s="5">
        <v>80</v>
      </c>
      <c r="O30" s="5">
        <v>13</v>
      </c>
      <c r="P30" s="56">
        <f t="shared" si="1"/>
        <v>16.3</v>
      </c>
      <c r="Q30" s="12">
        <v>5</v>
      </c>
      <c r="R30" s="5">
        <v>4</v>
      </c>
      <c r="S30" s="5">
        <v>31</v>
      </c>
      <c r="T30" s="5">
        <v>5</v>
      </c>
      <c r="U30" s="56">
        <f t="shared" si="2"/>
        <v>16.1</v>
      </c>
      <c r="V30" s="10">
        <v>10</v>
      </c>
      <c r="W30" s="5">
        <v>0</v>
      </c>
      <c r="X30" s="72">
        <f t="shared" si="4"/>
        <v>0</v>
      </c>
      <c r="Y30" s="5">
        <v>9</v>
      </c>
      <c r="Z30" s="5">
        <v>0</v>
      </c>
      <c r="AA30" s="67">
        <f t="shared" si="3"/>
        <v>0</v>
      </c>
    </row>
    <row r="31" spans="1:27" ht="15" customHeight="1">
      <c r="A31" s="89">
        <v>29</v>
      </c>
      <c r="B31" s="117">
        <v>386</v>
      </c>
      <c r="C31" s="86" t="s">
        <v>95</v>
      </c>
      <c r="D31" s="87" t="s">
        <v>168</v>
      </c>
      <c r="E31" s="10"/>
      <c r="F31" s="5"/>
      <c r="G31" s="5"/>
      <c r="H31" s="5"/>
      <c r="I31" s="5"/>
      <c r="J31" s="5"/>
      <c r="K31" s="56" t="str">
        <f t="shared" si="0"/>
        <v> </v>
      </c>
      <c r="L31" s="12">
        <v>9</v>
      </c>
      <c r="M31" s="5">
        <v>9</v>
      </c>
      <c r="N31" s="5">
        <v>125</v>
      </c>
      <c r="O31" s="5">
        <v>34</v>
      </c>
      <c r="P31" s="56">
        <f t="shared" si="1"/>
        <v>27.2</v>
      </c>
      <c r="Q31" s="12">
        <v>6</v>
      </c>
      <c r="R31" s="5">
        <v>1</v>
      </c>
      <c r="S31" s="5">
        <v>33</v>
      </c>
      <c r="T31" s="5">
        <v>2</v>
      </c>
      <c r="U31" s="56">
        <f t="shared" si="2"/>
        <v>6.1</v>
      </c>
      <c r="V31" s="10">
        <v>8</v>
      </c>
      <c r="W31" s="5">
        <v>2</v>
      </c>
      <c r="X31" s="72">
        <f t="shared" si="4"/>
        <v>25</v>
      </c>
      <c r="Y31" s="5">
        <v>6</v>
      </c>
      <c r="Z31" s="5">
        <v>1</v>
      </c>
      <c r="AA31" s="67">
        <f t="shared" si="3"/>
        <v>16.7</v>
      </c>
    </row>
    <row r="32" spans="1:27" ht="15" customHeight="1">
      <c r="A32" s="89">
        <v>29</v>
      </c>
      <c r="B32" s="117">
        <v>401</v>
      </c>
      <c r="C32" s="86" t="s">
        <v>95</v>
      </c>
      <c r="D32" s="87" t="s">
        <v>169</v>
      </c>
      <c r="E32" s="10"/>
      <c r="F32" s="5"/>
      <c r="G32" s="5"/>
      <c r="H32" s="5"/>
      <c r="I32" s="5"/>
      <c r="J32" s="5"/>
      <c r="K32" s="56" t="str">
        <f t="shared" si="0"/>
        <v> </v>
      </c>
      <c r="L32" s="12">
        <v>14</v>
      </c>
      <c r="M32" s="5">
        <v>10</v>
      </c>
      <c r="N32" s="5">
        <v>178</v>
      </c>
      <c r="O32" s="5">
        <v>55</v>
      </c>
      <c r="P32" s="56">
        <f t="shared" si="1"/>
        <v>30.9</v>
      </c>
      <c r="Q32" s="12">
        <v>5</v>
      </c>
      <c r="R32" s="5">
        <v>0</v>
      </c>
      <c r="S32" s="5">
        <v>37</v>
      </c>
      <c r="T32" s="5">
        <v>0</v>
      </c>
      <c r="U32" s="56">
        <f t="shared" si="2"/>
        <v>0</v>
      </c>
      <c r="V32" s="10">
        <v>7</v>
      </c>
      <c r="W32" s="5">
        <v>1</v>
      </c>
      <c r="X32" s="72">
        <f t="shared" si="4"/>
        <v>14.3</v>
      </c>
      <c r="Y32" s="5">
        <v>7</v>
      </c>
      <c r="Z32" s="5">
        <v>1</v>
      </c>
      <c r="AA32" s="67">
        <f t="shared" si="3"/>
        <v>14.3</v>
      </c>
    </row>
    <row r="33" spans="1:27" ht="15" customHeight="1">
      <c r="A33" s="89">
        <v>29</v>
      </c>
      <c r="B33" s="117">
        <v>402</v>
      </c>
      <c r="C33" s="86" t="s">
        <v>95</v>
      </c>
      <c r="D33" s="87" t="s">
        <v>171</v>
      </c>
      <c r="E33" s="10"/>
      <c r="F33" s="5"/>
      <c r="G33" s="5"/>
      <c r="H33" s="5"/>
      <c r="I33" s="5"/>
      <c r="J33" s="5"/>
      <c r="K33" s="56" t="str">
        <f t="shared" si="0"/>
        <v> </v>
      </c>
      <c r="L33" s="12">
        <v>16</v>
      </c>
      <c r="M33" s="5">
        <v>10</v>
      </c>
      <c r="N33" s="5">
        <v>158</v>
      </c>
      <c r="O33" s="5">
        <v>35</v>
      </c>
      <c r="P33" s="56">
        <f t="shared" si="1"/>
        <v>22.2</v>
      </c>
      <c r="Q33" s="12">
        <v>6</v>
      </c>
      <c r="R33" s="5">
        <v>2</v>
      </c>
      <c r="S33" s="5">
        <v>38</v>
      </c>
      <c r="T33" s="5">
        <v>4</v>
      </c>
      <c r="U33" s="56">
        <f t="shared" si="2"/>
        <v>10.5</v>
      </c>
      <c r="V33" s="10">
        <v>10</v>
      </c>
      <c r="W33" s="5">
        <v>0</v>
      </c>
      <c r="X33" s="72">
        <f t="shared" si="4"/>
        <v>0</v>
      </c>
      <c r="Y33" s="5">
        <v>10</v>
      </c>
      <c r="Z33" s="5">
        <v>0</v>
      </c>
      <c r="AA33" s="67">
        <f t="shared" si="3"/>
        <v>0</v>
      </c>
    </row>
    <row r="34" spans="1:27" ht="15" customHeight="1">
      <c r="A34" s="89">
        <v>29</v>
      </c>
      <c r="B34" s="117">
        <v>424</v>
      </c>
      <c r="C34" s="86" t="s">
        <v>95</v>
      </c>
      <c r="D34" s="87" t="s">
        <v>173</v>
      </c>
      <c r="E34" s="10"/>
      <c r="F34" s="5"/>
      <c r="G34" s="5"/>
      <c r="H34" s="5"/>
      <c r="I34" s="5"/>
      <c r="J34" s="5"/>
      <c r="K34" s="56" t="str">
        <f t="shared" si="0"/>
        <v> </v>
      </c>
      <c r="L34" s="12">
        <v>12</v>
      </c>
      <c r="M34" s="5">
        <v>12</v>
      </c>
      <c r="N34" s="5">
        <v>142</v>
      </c>
      <c r="O34" s="5">
        <v>36</v>
      </c>
      <c r="P34" s="56">
        <f t="shared" si="1"/>
        <v>25.4</v>
      </c>
      <c r="Q34" s="12">
        <v>5</v>
      </c>
      <c r="R34" s="5">
        <v>2</v>
      </c>
      <c r="S34" s="5">
        <v>25</v>
      </c>
      <c r="T34" s="5">
        <v>3</v>
      </c>
      <c r="U34" s="56">
        <f t="shared" si="2"/>
        <v>12</v>
      </c>
      <c r="V34" s="10">
        <v>28</v>
      </c>
      <c r="W34" s="5">
        <v>3</v>
      </c>
      <c r="X34" s="72">
        <f t="shared" si="4"/>
        <v>10.7</v>
      </c>
      <c r="Y34" s="5">
        <v>28</v>
      </c>
      <c r="Z34" s="5">
        <v>3</v>
      </c>
      <c r="AA34" s="67">
        <f t="shared" si="3"/>
        <v>10.7</v>
      </c>
    </row>
    <row r="35" spans="1:27" ht="15" customHeight="1">
      <c r="A35" s="89">
        <v>29</v>
      </c>
      <c r="B35" s="117">
        <v>425</v>
      </c>
      <c r="C35" s="86" t="s">
        <v>95</v>
      </c>
      <c r="D35" s="87" t="s">
        <v>99</v>
      </c>
      <c r="E35" s="10"/>
      <c r="F35" s="5"/>
      <c r="G35" s="5"/>
      <c r="H35" s="5"/>
      <c r="I35" s="5"/>
      <c r="J35" s="5"/>
      <c r="K35" s="56" t="str">
        <f t="shared" si="0"/>
        <v> </v>
      </c>
      <c r="L35" s="12">
        <v>25</v>
      </c>
      <c r="M35" s="5">
        <v>19</v>
      </c>
      <c r="N35" s="5">
        <v>330</v>
      </c>
      <c r="O35" s="5">
        <v>80</v>
      </c>
      <c r="P35" s="56">
        <f t="shared" si="1"/>
        <v>24.2</v>
      </c>
      <c r="Q35" s="12">
        <v>5</v>
      </c>
      <c r="R35" s="5">
        <v>1</v>
      </c>
      <c r="S35" s="5">
        <v>32</v>
      </c>
      <c r="T35" s="5">
        <v>1</v>
      </c>
      <c r="U35" s="56">
        <f t="shared" si="2"/>
        <v>3.1</v>
      </c>
      <c r="V35" s="10">
        <v>36</v>
      </c>
      <c r="W35" s="5">
        <v>1</v>
      </c>
      <c r="X35" s="72">
        <f t="shared" si="4"/>
        <v>2.8</v>
      </c>
      <c r="Y35" s="5">
        <v>32</v>
      </c>
      <c r="Z35" s="5">
        <v>0</v>
      </c>
      <c r="AA35" s="67">
        <f t="shared" si="3"/>
        <v>0</v>
      </c>
    </row>
    <row r="36" spans="1:27" ht="15" customHeight="1">
      <c r="A36" s="89">
        <v>29</v>
      </c>
      <c r="B36" s="117">
        <v>426</v>
      </c>
      <c r="C36" s="86" t="s">
        <v>95</v>
      </c>
      <c r="D36" s="87" t="s">
        <v>175</v>
      </c>
      <c r="E36" s="10"/>
      <c r="F36" s="5"/>
      <c r="G36" s="5"/>
      <c r="H36" s="5"/>
      <c r="I36" s="5"/>
      <c r="J36" s="5"/>
      <c r="K36" s="56" t="str">
        <f t="shared" si="0"/>
        <v> </v>
      </c>
      <c r="L36" s="12">
        <v>11</v>
      </c>
      <c r="M36" s="5">
        <v>9</v>
      </c>
      <c r="N36" s="5">
        <v>158</v>
      </c>
      <c r="O36" s="5">
        <v>30</v>
      </c>
      <c r="P36" s="56">
        <f t="shared" si="1"/>
        <v>19</v>
      </c>
      <c r="Q36" s="12">
        <v>5</v>
      </c>
      <c r="R36" s="5">
        <v>1</v>
      </c>
      <c r="S36" s="5">
        <v>31</v>
      </c>
      <c r="T36" s="5">
        <v>1</v>
      </c>
      <c r="U36" s="56">
        <f t="shared" si="2"/>
        <v>3.2</v>
      </c>
      <c r="V36" s="10">
        <v>34</v>
      </c>
      <c r="W36" s="5">
        <v>1</v>
      </c>
      <c r="X36" s="72">
        <f t="shared" si="4"/>
        <v>2.9</v>
      </c>
      <c r="Y36" s="5">
        <v>32</v>
      </c>
      <c r="Z36" s="5">
        <v>1</v>
      </c>
      <c r="AA36" s="67">
        <f t="shared" si="3"/>
        <v>3.1</v>
      </c>
    </row>
    <row r="37" spans="1:27" ht="15" customHeight="1">
      <c r="A37" s="89">
        <v>29</v>
      </c>
      <c r="B37" s="117">
        <v>427</v>
      </c>
      <c r="C37" s="86" t="s">
        <v>95</v>
      </c>
      <c r="D37" s="87" t="s">
        <v>176</v>
      </c>
      <c r="E37" s="10"/>
      <c r="F37" s="5"/>
      <c r="G37" s="5"/>
      <c r="H37" s="5"/>
      <c r="I37" s="5"/>
      <c r="J37" s="5"/>
      <c r="K37" s="56" t="str">
        <f t="shared" si="0"/>
        <v> </v>
      </c>
      <c r="L37" s="12">
        <v>17</v>
      </c>
      <c r="M37" s="5">
        <v>14</v>
      </c>
      <c r="N37" s="5">
        <v>311</v>
      </c>
      <c r="O37" s="5">
        <v>91</v>
      </c>
      <c r="P37" s="56">
        <f t="shared" si="1"/>
        <v>29.3</v>
      </c>
      <c r="Q37" s="12">
        <v>5</v>
      </c>
      <c r="R37" s="5">
        <v>1</v>
      </c>
      <c r="S37" s="5">
        <v>30</v>
      </c>
      <c r="T37" s="5">
        <v>1</v>
      </c>
      <c r="U37" s="56">
        <f t="shared" si="2"/>
        <v>3.3</v>
      </c>
      <c r="V37" s="10">
        <v>31</v>
      </c>
      <c r="W37" s="5">
        <v>3</v>
      </c>
      <c r="X37" s="72">
        <f t="shared" si="4"/>
        <v>9.7</v>
      </c>
      <c r="Y37" s="5">
        <v>25</v>
      </c>
      <c r="Z37" s="5">
        <v>1</v>
      </c>
      <c r="AA37" s="67">
        <f t="shared" si="3"/>
        <v>4</v>
      </c>
    </row>
    <row r="38" spans="1:27" ht="15" customHeight="1">
      <c r="A38" s="89">
        <v>29</v>
      </c>
      <c r="B38" s="117">
        <v>441</v>
      </c>
      <c r="C38" s="86" t="s">
        <v>95</v>
      </c>
      <c r="D38" s="87" t="s">
        <v>178</v>
      </c>
      <c r="E38" s="10"/>
      <c r="F38" s="5"/>
      <c r="G38" s="5"/>
      <c r="H38" s="5"/>
      <c r="I38" s="5"/>
      <c r="J38" s="5"/>
      <c r="K38" s="56" t="str">
        <f t="shared" si="0"/>
        <v> </v>
      </c>
      <c r="L38" s="12">
        <v>18</v>
      </c>
      <c r="M38" s="5">
        <v>10</v>
      </c>
      <c r="N38" s="5">
        <v>217</v>
      </c>
      <c r="O38" s="5">
        <v>30</v>
      </c>
      <c r="P38" s="56">
        <f t="shared" si="1"/>
        <v>13.8</v>
      </c>
      <c r="Q38" s="12">
        <v>5</v>
      </c>
      <c r="R38" s="5">
        <v>1</v>
      </c>
      <c r="S38" s="5">
        <v>32</v>
      </c>
      <c r="T38" s="5">
        <v>2</v>
      </c>
      <c r="U38" s="56">
        <f t="shared" si="2"/>
        <v>6.3</v>
      </c>
      <c r="V38" s="10">
        <v>23</v>
      </c>
      <c r="W38" s="5">
        <v>4</v>
      </c>
      <c r="X38" s="72">
        <f t="shared" si="4"/>
        <v>17.4</v>
      </c>
      <c r="Y38" s="5">
        <v>11</v>
      </c>
      <c r="Z38" s="5">
        <v>1</v>
      </c>
      <c r="AA38" s="67">
        <f t="shared" si="3"/>
        <v>9.1</v>
      </c>
    </row>
    <row r="39" spans="1:27" ht="15" customHeight="1">
      <c r="A39" s="89">
        <v>29</v>
      </c>
      <c r="B39" s="117">
        <v>442</v>
      </c>
      <c r="C39" s="86" t="s">
        <v>95</v>
      </c>
      <c r="D39" s="87" t="s">
        <v>180</v>
      </c>
      <c r="E39" s="10"/>
      <c r="F39" s="5"/>
      <c r="G39" s="5"/>
      <c r="H39" s="5"/>
      <c r="I39" s="5"/>
      <c r="J39" s="5"/>
      <c r="K39" s="56" t="str">
        <f t="shared" si="0"/>
        <v> </v>
      </c>
      <c r="L39" s="12">
        <v>21</v>
      </c>
      <c r="M39" s="5">
        <v>9</v>
      </c>
      <c r="N39" s="5">
        <v>152</v>
      </c>
      <c r="O39" s="5">
        <v>20</v>
      </c>
      <c r="P39" s="56">
        <f t="shared" si="1"/>
        <v>13.2</v>
      </c>
      <c r="Q39" s="12">
        <v>5</v>
      </c>
      <c r="R39" s="5">
        <v>1</v>
      </c>
      <c r="S39" s="5">
        <v>33</v>
      </c>
      <c r="T39" s="5">
        <v>1</v>
      </c>
      <c r="U39" s="56">
        <f t="shared" si="2"/>
        <v>3</v>
      </c>
      <c r="V39" s="10">
        <v>65</v>
      </c>
      <c r="W39" s="5">
        <v>10</v>
      </c>
      <c r="X39" s="72">
        <f t="shared" si="4"/>
        <v>15.4</v>
      </c>
      <c r="Y39" s="5">
        <v>29</v>
      </c>
      <c r="Z39" s="5">
        <v>0</v>
      </c>
      <c r="AA39" s="67">
        <f t="shared" si="3"/>
        <v>0</v>
      </c>
    </row>
    <row r="40" spans="1:27" ht="15" customHeight="1">
      <c r="A40" s="89">
        <v>29</v>
      </c>
      <c r="B40" s="117">
        <v>443</v>
      </c>
      <c r="C40" s="86" t="s">
        <v>95</v>
      </c>
      <c r="D40" s="87" t="s">
        <v>181</v>
      </c>
      <c r="E40" s="10"/>
      <c r="F40" s="5"/>
      <c r="G40" s="5"/>
      <c r="H40" s="5"/>
      <c r="I40" s="5"/>
      <c r="J40" s="5"/>
      <c r="K40" s="56" t="str">
        <f t="shared" si="0"/>
        <v> </v>
      </c>
      <c r="L40" s="12">
        <v>6</v>
      </c>
      <c r="M40" s="5">
        <v>5</v>
      </c>
      <c r="N40" s="5">
        <v>86</v>
      </c>
      <c r="O40" s="5">
        <v>13</v>
      </c>
      <c r="P40" s="56">
        <f t="shared" si="1"/>
        <v>15.1</v>
      </c>
      <c r="Q40" s="12">
        <v>5</v>
      </c>
      <c r="R40" s="5">
        <v>1</v>
      </c>
      <c r="S40" s="5">
        <v>36</v>
      </c>
      <c r="T40" s="5">
        <v>1</v>
      </c>
      <c r="U40" s="56">
        <f t="shared" si="2"/>
        <v>2.8</v>
      </c>
      <c r="V40" s="10">
        <v>17</v>
      </c>
      <c r="W40" s="5">
        <v>1</v>
      </c>
      <c r="X40" s="72">
        <f t="shared" si="4"/>
        <v>5.9</v>
      </c>
      <c r="Y40" s="5">
        <v>17</v>
      </c>
      <c r="Z40" s="5">
        <v>1</v>
      </c>
      <c r="AA40" s="67">
        <f t="shared" si="3"/>
        <v>5.9</v>
      </c>
    </row>
    <row r="41" spans="1:27" ht="15" customHeight="1">
      <c r="A41" s="89">
        <v>29</v>
      </c>
      <c r="B41" s="117">
        <v>444</v>
      </c>
      <c r="C41" s="86" t="s">
        <v>95</v>
      </c>
      <c r="D41" s="87" t="s">
        <v>183</v>
      </c>
      <c r="E41" s="10"/>
      <c r="F41" s="5"/>
      <c r="G41" s="5"/>
      <c r="H41" s="5"/>
      <c r="I41" s="5"/>
      <c r="J41" s="5"/>
      <c r="K41" s="56" t="str">
        <f t="shared" si="0"/>
        <v> </v>
      </c>
      <c r="L41" s="12">
        <v>7</v>
      </c>
      <c r="M41" s="5">
        <v>5</v>
      </c>
      <c r="N41" s="5">
        <v>82</v>
      </c>
      <c r="O41" s="5">
        <v>7</v>
      </c>
      <c r="P41" s="56">
        <f t="shared" si="1"/>
        <v>8.5</v>
      </c>
      <c r="Q41" s="12">
        <v>5</v>
      </c>
      <c r="R41" s="5">
        <v>1</v>
      </c>
      <c r="S41" s="5">
        <v>27</v>
      </c>
      <c r="T41" s="5">
        <v>1</v>
      </c>
      <c r="U41" s="56">
        <f t="shared" si="2"/>
        <v>3.7</v>
      </c>
      <c r="V41" s="10">
        <v>9</v>
      </c>
      <c r="W41" s="5">
        <v>3</v>
      </c>
      <c r="X41" s="72">
        <f t="shared" si="4"/>
        <v>33.3</v>
      </c>
      <c r="Y41" s="5">
        <v>7</v>
      </c>
      <c r="Z41" s="5">
        <v>1</v>
      </c>
      <c r="AA41" s="67">
        <f t="shared" si="3"/>
        <v>14.3</v>
      </c>
    </row>
    <row r="42" spans="1:27" ht="15" customHeight="1">
      <c r="A42" s="89">
        <v>29</v>
      </c>
      <c r="B42" s="117">
        <v>446</v>
      </c>
      <c r="C42" s="86" t="s">
        <v>95</v>
      </c>
      <c r="D42" s="87" t="s">
        <v>184</v>
      </c>
      <c r="E42" s="10"/>
      <c r="F42" s="5"/>
      <c r="G42" s="5"/>
      <c r="H42" s="5"/>
      <c r="I42" s="5"/>
      <c r="J42" s="5"/>
      <c r="K42" s="56" t="str">
        <f t="shared" si="0"/>
        <v> </v>
      </c>
      <c r="L42" s="12">
        <v>4</v>
      </c>
      <c r="M42" s="5">
        <v>3</v>
      </c>
      <c r="N42" s="5">
        <v>42</v>
      </c>
      <c r="O42" s="5">
        <v>10</v>
      </c>
      <c r="P42" s="56">
        <f t="shared" si="1"/>
        <v>23.8</v>
      </c>
      <c r="Q42" s="12">
        <v>4</v>
      </c>
      <c r="R42" s="5">
        <v>1</v>
      </c>
      <c r="S42" s="5">
        <v>13</v>
      </c>
      <c r="T42" s="5">
        <v>1</v>
      </c>
      <c r="U42" s="56">
        <f t="shared" si="2"/>
        <v>7.7</v>
      </c>
      <c r="V42" s="10">
        <v>8</v>
      </c>
      <c r="W42" s="5">
        <v>0</v>
      </c>
      <c r="X42" s="72">
        <f t="shared" si="4"/>
        <v>0</v>
      </c>
      <c r="Y42" s="5">
        <v>8</v>
      </c>
      <c r="Z42" s="5">
        <v>0</v>
      </c>
      <c r="AA42" s="67">
        <f t="shared" si="3"/>
        <v>0</v>
      </c>
    </row>
    <row r="43" spans="1:27" ht="15" customHeight="1">
      <c r="A43" s="89">
        <v>29</v>
      </c>
      <c r="B43" s="117">
        <v>447</v>
      </c>
      <c r="C43" s="86" t="s">
        <v>95</v>
      </c>
      <c r="D43" s="87" t="s">
        <v>186</v>
      </c>
      <c r="E43" s="10"/>
      <c r="F43" s="5"/>
      <c r="G43" s="5"/>
      <c r="H43" s="5"/>
      <c r="I43" s="5"/>
      <c r="J43" s="5"/>
      <c r="K43" s="56" t="str">
        <f t="shared" si="0"/>
        <v> </v>
      </c>
      <c r="L43" s="12">
        <v>9</v>
      </c>
      <c r="M43" s="5">
        <v>6</v>
      </c>
      <c r="N43" s="5">
        <v>80</v>
      </c>
      <c r="O43" s="5">
        <v>12</v>
      </c>
      <c r="P43" s="56">
        <f t="shared" si="1"/>
        <v>15</v>
      </c>
      <c r="Q43" s="12">
        <v>5</v>
      </c>
      <c r="R43" s="5">
        <v>1</v>
      </c>
      <c r="S43" s="5">
        <v>20</v>
      </c>
      <c r="T43" s="5">
        <v>1</v>
      </c>
      <c r="U43" s="56">
        <f t="shared" si="2"/>
        <v>5</v>
      </c>
      <c r="V43" s="10">
        <v>3</v>
      </c>
      <c r="W43" s="5">
        <v>1</v>
      </c>
      <c r="X43" s="72">
        <f t="shared" si="4"/>
        <v>33.3</v>
      </c>
      <c r="Y43" s="5">
        <v>3</v>
      </c>
      <c r="Z43" s="5">
        <v>1</v>
      </c>
      <c r="AA43" s="67">
        <f t="shared" si="3"/>
        <v>33.3</v>
      </c>
    </row>
    <row r="44" spans="1:27" ht="15" customHeight="1">
      <c r="A44" s="89">
        <v>29</v>
      </c>
      <c r="B44" s="117">
        <v>449</v>
      </c>
      <c r="C44" s="86" t="s">
        <v>95</v>
      </c>
      <c r="D44" s="87" t="s">
        <v>187</v>
      </c>
      <c r="E44" s="10"/>
      <c r="F44" s="5"/>
      <c r="G44" s="5"/>
      <c r="H44" s="5"/>
      <c r="I44" s="5"/>
      <c r="J44" s="5"/>
      <c r="K44" s="56" t="str">
        <f t="shared" si="0"/>
        <v> </v>
      </c>
      <c r="L44" s="12">
        <v>16</v>
      </c>
      <c r="M44" s="5">
        <v>7</v>
      </c>
      <c r="N44" s="5">
        <v>132</v>
      </c>
      <c r="O44" s="5">
        <v>12</v>
      </c>
      <c r="P44" s="56">
        <f t="shared" si="1"/>
        <v>9.1</v>
      </c>
      <c r="Q44" s="12">
        <v>5</v>
      </c>
      <c r="R44" s="5">
        <v>2</v>
      </c>
      <c r="S44" s="5">
        <v>27</v>
      </c>
      <c r="T44" s="5">
        <v>4</v>
      </c>
      <c r="U44" s="56">
        <f t="shared" si="2"/>
        <v>14.8</v>
      </c>
      <c r="V44" s="10">
        <v>17</v>
      </c>
      <c r="W44" s="5">
        <v>1</v>
      </c>
      <c r="X44" s="72">
        <f t="shared" si="4"/>
        <v>5.9</v>
      </c>
      <c r="Y44" s="5">
        <v>17</v>
      </c>
      <c r="Z44" s="5">
        <v>1</v>
      </c>
      <c r="AA44" s="67">
        <f t="shared" si="3"/>
        <v>5.9</v>
      </c>
    </row>
    <row r="45" spans="1:27" ht="15" customHeight="1">
      <c r="A45" s="89">
        <v>29</v>
      </c>
      <c r="B45" s="117">
        <v>450</v>
      </c>
      <c r="C45" s="86" t="s">
        <v>95</v>
      </c>
      <c r="D45" s="87" t="s">
        <v>188</v>
      </c>
      <c r="E45" s="10"/>
      <c r="F45" s="5"/>
      <c r="G45" s="5"/>
      <c r="H45" s="5"/>
      <c r="I45" s="5"/>
      <c r="J45" s="5"/>
      <c r="K45" s="56" t="str">
        <f t="shared" si="0"/>
        <v> </v>
      </c>
      <c r="L45" s="12">
        <v>12</v>
      </c>
      <c r="M45" s="5">
        <v>5</v>
      </c>
      <c r="N45" s="5">
        <v>64</v>
      </c>
      <c r="O45" s="5">
        <v>17</v>
      </c>
      <c r="P45" s="56">
        <f t="shared" si="1"/>
        <v>26.6</v>
      </c>
      <c r="Q45" s="12">
        <v>5</v>
      </c>
      <c r="R45" s="5">
        <v>1</v>
      </c>
      <c r="S45" s="5">
        <v>25</v>
      </c>
      <c r="T45" s="5">
        <v>2</v>
      </c>
      <c r="U45" s="56">
        <f t="shared" si="2"/>
        <v>8</v>
      </c>
      <c r="V45" s="10">
        <v>9</v>
      </c>
      <c r="W45" s="5">
        <v>0</v>
      </c>
      <c r="X45" s="72">
        <f t="shared" si="4"/>
        <v>0</v>
      </c>
      <c r="Y45" s="5">
        <v>9</v>
      </c>
      <c r="Z45" s="5">
        <v>0</v>
      </c>
      <c r="AA45" s="67">
        <f t="shared" si="3"/>
        <v>0</v>
      </c>
    </row>
    <row r="46" spans="1:27" ht="15" customHeight="1">
      <c r="A46" s="89">
        <v>29</v>
      </c>
      <c r="B46" s="117">
        <v>451</v>
      </c>
      <c r="C46" s="86" t="s">
        <v>95</v>
      </c>
      <c r="D46" s="87" t="s">
        <v>189</v>
      </c>
      <c r="E46" s="10"/>
      <c r="F46" s="5"/>
      <c r="G46" s="5"/>
      <c r="H46" s="5"/>
      <c r="I46" s="5"/>
      <c r="J46" s="5"/>
      <c r="K46" s="56" t="str">
        <f t="shared" si="0"/>
        <v> </v>
      </c>
      <c r="L46" s="12">
        <v>11</v>
      </c>
      <c r="M46" s="5">
        <v>5</v>
      </c>
      <c r="N46" s="5">
        <v>67</v>
      </c>
      <c r="O46" s="5">
        <v>15</v>
      </c>
      <c r="P46" s="56">
        <f t="shared" si="1"/>
        <v>22.4</v>
      </c>
      <c r="Q46" s="12">
        <v>4</v>
      </c>
      <c r="R46" s="5">
        <v>0</v>
      </c>
      <c r="S46" s="5">
        <v>13</v>
      </c>
      <c r="T46" s="5">
        <v>0</v>
      </c>
      <c r="U46" s="56">
        <f t="shared" si="2"/>
        <v>0</v>
      </c>
      <c r="V46" s="10">
        <v>7</v>
      </c>
      <c r="W46" s="5">
        <v>0</v>
      </c>
      <c r="X46" s="72">
        <f t="shared" si="4"/>
        <v>0</v>
      </c>
      <c r="Y46" s="5">
        <v>7</v>
      </c>
      <c r="Z46" s="5">
        <v>0</v>
      </c>
      <c r="AA46" s="67">
        <f t="shared" si="3"/>
        <v>0</v>
      </c>
    </row>
    <row r="47" spans="1:27" ht="15" customHeight="1">
      <c r="A47" s="89">
        <v>29</v>
      </c>
      <c r="B47" s="117">
        <v>452</v>
      </c>
      <c r="C47" s="86" t="s">
        <v>95</v>
      </c>
      <c r="D47" s="87" t="s">
        <v>190</v>
      </c>
      <c r="E47" s="10"/>
      <c r="F47" s="5"/>
      <c r="G47" s="5"/>
      <c r="H47" s="5"/>
      <c r="I47" s="5"/>
      <c r="J47" s="5"/>
      <c r="K47" s="56" t="str">
        <f t="shared" si="0"/>
        <v> </v>
      </c>
      <c r="L47" s="12">
        <v>10</v>
      </c>
      <c r="M47" s="5">
        <v>7</v>
      </c>
      <c r="N47" s="5">
        <v>108</v>
      </c>
      <c r="O47" s="5">
        <v>21</v>
      </c>
      <c r="P47" s="56">
        <f t="shared" si="1"/>
        <v>19.4</v>
      </c>
      <c r="Q47" s="12">
        <v>4</v>
      </c>
      <c r="R47" s="5">
        <v>1</v>
      </c>
      <c r="S47" s="5">
        <v>23</v>
      </c>
      <c r="T47" s="5">
        <v>1</v>
      </c>
      <c r="U47" s="56">
        <f t="shared" si="2"/>
        <v>4.3</v>
      </c>
      <c r="V47" s="10">
        <v>7</v>
      </c>
      <c r="W47" s="5">
        <v>0</v>
      </c>
      <c r="X47" s="72">
        <f t="shared" si="4"/>
        <v>0</v>
      </c>
      <c r="Y47" s="5">
        <v>7</v>
      </c>
      <c r="Z47" s="5">
        <v>0</v>
      </c>
      <c r="AA47" s="67">
        <f t="shared" si="3"/>
        <v>0</v>
      </c>
    </row>
    <row r="48" spans="1:27" ht="15" customHeight="1">
      <c r="A48" s="89">
        <v>29</v>
      </c>
      <c r="B48" s="117">
        <v>453</v>
      </c>
      <c r="C48" s="86" t="s">
        <v>95</v>
      </c>
      <c r="D48" s="87" t="s">
        <v>192</v>
      </c>
      <c r="E48" s="10"/>
      <c r="F48" s="5"/>
      <c r="G48" s="5"/>
      <c r="H48" s="5"/>
      <c r="I48" s="5"/>
      <c r="J48" s="5"/>
      <c r="K48" s="56" t="str">
        <f t="shared" si="0"/>
        <v> </v>
      </c>
      <c r="L48" s="12">
        <v>6</v>
      </c>
      <c r="M48" s="5">
        <v>3</v>
      </c>
      <c r="N48" s="5">
        <v>57</v>
      </c>
      <c r="O48" s="5">
        <v>3</v>
      </c>
      <c r="P48" s="56">
        <f t="shared" si="1"/>
        <v>5.3</v>
      </c>
      <c r="Q48" s="12">
        <v>5</v>
      </c>
      <c r="R48" s="5">
        <v>0</v>
      </c>
      <c r="S48" s="5">
        <v>26</v>
      </c>
      <c r="T48" s="5">
        <v>0</v>
      </c>
      <c r="U48" s="56">
        <f t="shared" si="2"/>
        <v>0</v>
      </c>
      <c r="V48" s="10">
        <v>6</v>
      </c>
      <c r="W48" s="5">
        <v>0</v>
      </c>
      <c r="X48" s="72">
        <f t="shared" si="4"/>
        <v>0</v>
      </c>
      <c r="Y48" s="5">
        <v>6</v>
      </c>
      <c r="Z48" s="5">
        <v>0</v>
      </c>
      <c r="AA48" s="67">
        <f t="shared" si="3"/>
        <v>0</v>
      </c>
    </row>
    <row r="49" spans="1:27" ht="15" customHeight="1" thickBot="1">
      <c r="A49" s="120"/>
      <c r="B49" s="121"/>
      <c r="C49" s="11"/>
      <c r="D49" s="122"/>
      <c r="E49" s="11"/>
      <c r="F49" s="6"/>
      <c r="G49" s="6"/>
      <c r="H49" s="5"/>
      <c r="I49" s="6"/>
      <c r="J49" s="5"/>
      <c r="K49" s="56" t="str">
        <f t="shared" si="0"/>
        <v> </v>
      </c>
      <c r="L49" s="13"/>
      <c r="M49" s="5"/>
      <c r="N49" s="6"/>
      <c r="O49" s="5"/>
      <c r="P49" s="56" t="str">
        <f t="shared" si="1"/>
        <v> </v>
      </c>
      <c r="Q49" s="13"/>
      <c r="R49" s="5"/>
      <c r="S49" s="6"/>
      <c r="T49" s="5"/>
      <c r="U49" s="56" t="str">
        <f t="shared" si="2"/>
        <v> </v>
      </c>
      <c r="V49" s="11"/>
      <c r="W49" s="5"/>
      <c r="X49" s="72" t="str">
        <f t="shared" si="4"/>
        <v> </v>
      </c>
      <c r="Y49" s="5"/>
      <c r="Z49" s="5"/>
      <c r="AA49" s="67" t="str">
        <f t="shared" si="3"/>
        <v> </v>
      </c>
    </row>
    <row r="50" spans="1:27" ht="15" customHeight="1" thickBot="1">
      <c r="A50" s="18"/>
      <c r="B50" s="28">
        <v>900</v>
      </c>
      <c r="C50" s="29"/>
      <c r="D50" s="30" t="s">
        <v>37</v>
      </c>
      <c r="E50" s="16"/>
      <c r="F50" s="17"/>
      <c r="G50" s="17"/>
      <c r="H50" s="17"/>
      <c r="I50" s="17"/>
      <c r="J50" s="17"/>
      <c r="K50" s="57"/>
      <c r="L50" s="31">
        <f>SUM(L10:L49)</f>
        <v>625</v>
      </c>
      <c r="M50" s="31">
        <f>SUM(M10:M49)</f>
        <v>442</v>
      </c>
      <c r="N50" s="31">
        <f>SUM(N10:N49)</f>
        <v>8229</v>
      </c>
      <c r="O50" s="31">
        <f>SUM(O10:O49)</f>
        <v>1654</v>
      </c>
      <c r="P50" s="61">
        <f>IF(L50=" "," ",ROUND(O50/N50*100,1))</f>
        <v>20.1</v>
      </c>
      <c r="Q50" s="31">
        <f>SUM(Q10:Q49)</f>
        <v>208</v>
      </c>
      <c r="R50" s="31">
        <f>SUM(R10:R49)</f>
        <v>49</v>
      </c>
      <c r="S50" s="31">
        <f>SUM(S10:S49)</f>
        <v>1333</v>
      </c>
      <c r="T50" s="31">
        <f>SUM(T10:T49)</f>
        <v>64</v>
      </c>
      <c r="U50" s="61">
        <f t="shared" si="2"/>
        <v>4.8</v>
      </c>
      <c r="V50" s="16"/>
      <c r="W50" s="17"/>
      <c r="X50" s="73"/>
      <c r="Y50" s="17"/>
      <c r="Z50" s="17"/>
      <c r="AA50" s="68"/>
    </row>
    <row r="51" spans="1:27" ht="15" customHeight="1">
      <c r="A51" s="32">
        <v>29</v>
      </c>
      <c r="B51" s="33"/>
      <c r="C51" s="123" t="s">
        <v>95</v>
      </c>
      <c r="D51" s="124" t="s">
        <v>202</v>
      </c>
      <c r="E51" s="36"/>
      <c r="F51" s="37"/>
      <c r="G51" s="37"/>
      <c r="H51" s="37"/>
      <c r="I51" s="37"/>
      <c r="J51" s="37"/>
      <c r="K51" s="58"/>
      <c r="L51" s="13">
        <v>1</v>
      </c>
      <c r="M51" s="5">
        <v>1</v>
      </c>
      <c r="N51" s="6">
        <v>44</v>
      </c>
      <c r="O51" s="5">
        <v>12</v>
      </c>
      <c r="P51" s="81">
        <f>IF(L51=""," ",ROUND(O51/N51*100,1))</f>
        <v>27.3</v>
      </c>
      <c r="Q51" s="13"/>
      <c r="R51" s="5"/>
      <c r="S51" s="6"/>
      <c r="T51" s="5"/>
      <c r="U51" s="81" t="str">
        <f t="shared" si="2"/>
        <v> </v>
      </c>
      <c r="V51" s="36"/>
      <c r="W51" s="37"/>
      <c r="X51" s="74"/>
      <c r="Y51" s="37"/>
      <c r="Z51" s="37"/>
      <c r="AA51" s="69"/>
    </row>
    <row r="52" spans="1:27" ht="15" customHeight="1">
      <c r="A52" s="32"/>
      <c r="B52" s="33"/>
      <c r="C52" s="86" t="s">
        <v>95</v>
      </c>
      <c r="D52" s="124" t="s">
        <v>203</v>
      </c>
      <c r="E52" s="36"/>
      <c r="F52" s="37"/>
      <c r="G52" s="37"/>
      <c r="H52" s="37"/>
      <c r="I52" s="37"/>
      <c r="J52" s="37"/>
      <c r="K52" s="58"/>
      <c r="L52" s="13">
        <v>2</v>
      </c>
      <c r="M52" s="5">
        <v>2</v>
      </c>
      <c r="N52" s="6">
        <v>45</v>
      </c>
      <c r="O52" s="5">
        <v>12</v>
      </c>
      <c r="P52" s="83">
        <f>IF(L52=""," ",ROUND(O52/N52*100,1))</f>
        <v>26.7</v>
      </c>
      <c r="Q52" s="13"/>
      <c r="R52" s="5"/>
      <c r="S52" s="6"/>
      <c r="T52" s="5"/>
      <c r="U52" s="83"/>
      <c r="V52" s="36"/>
      <c r="W52" s="37"/>
      <c r="X52" s="74"/>
      <c r="Y52" s="37"/>
      <c r="Z52" s="37"/>
      <c r="AA52" s="69"/>
    </row>
    <row r="53" spans="1:27" ht="15" customHeight="1">
      <c r="A53" s="32"/>
      <c r="B53" s="33"/>
      <c r="C53" s="86" t="s">
        <v>95</v>
      </c>
      <c r="D53" s="124" t="s">
        <v>204</v>
      </c>
      <c r="E53" s="36"/>
      <c r="F53" s="37"/>
      <c r="G53" s="37"/>
      <c r="H53" s="37"/>
      <c r="I53" s="37"/>
      <c r="J53" s="37"/>
      <c r="K53" s="58"/>
      <c r="L53" s="13">
        <v>1</v>
      </c>
      <c r="M53" s="5">
        <v>1</v>
      </c>
      <c r="N53" s="6">
        <v>15</v>
      </c>
      <c r="O53" s="5">
        <v>6</v>
      </c>
      <c r="P53" s="83">
        <f>IF(L53=""," ",ROUND(O53/N53*100,1))</f>
        <v>40</v>
      </c>
      <c r="Q53" s="13"/>
      <c r="R53" s="5"/>
      <c r="S53" s="6"/>
      <c r="T53" s="5"/>
      <c r="U53" s="83"/>
      <c r="V53" s="36"/>
      <c r="W53" s="37"/>
      <c r="X53" s="74"/>
      <c r="Y53" s="37"/>
      <c r="Z53" s="37"/>
      <c r="AA53" s="69"/>
    </row>
    <row r="54" spans="1:27" ht="16.5" customHeight="1">
      <c r="A54" s="32"/>
      <c r="B54" s="33"/>
      <c r="C54" s="86" t="s">
        <v>95</v>
      </c>
      <c r="D54" s="124" t="s">
        <v>205</v>
      </c>
      <c r="E54" s="36"/>
      <c r="F54" s="37"/>
      <c r="G54" s="37"/>
      <c r="H54" s="37"/>
      <c r="I54" s="37"/>
      <c r="J54" s="37"/>
      <c r="K54" s="58"/>
      <c r="L54" s="13"/>
      <c r="M54" s="5"/>
      <c r="N54" s="6"/>
      <c r="O54" s="5"/>
      <c r="P54" s="83"/>
      <c r="Q54" s="13">
        <v>1</v>
      </c>
      <c r="R54" s="5">
        <v>0</v>
      </c>
      <c r="S54" s="6">
        <v>3</v>
      </c>
      <c r="T54" s="5">
        <v>0</v>
      </c>
      <c r="U54" s="83">
        <f>IF(Q54=""," ",ROUND(T54/S54*100,1))</f>
        <v>0</v>
      </c>
      <c r="V54" s="36"/>
      <c r="W54" s="37"/>
      <c r="X54" s="74"/>
      <c r="Y54" s="37"/>
      <c r="Z54" s="37"/>
      <c r="AA54" s="69"/>
    </row>
    <row r="55" spans="1:27" ht="15" customHeight="1">
      <c r="A55" s="14"/>
      <c r="B55" s="9"/>
      <c r="C55" s="10"/>
      <c r="D55" s="102"/>
      <c r="E55" s="38"/>
      <c r="F55" s="39"/>
      <c r="G55" s="39"/>
      <c r="H55" s="39"/>
      <c r="I55" s="39"/>
      <c r="J55" s="39"/>
      <c r="K55" s="59"/>
      <c r="L55" s="13"/>
      <c r="M55" s="5"/>
      <c r="N55" s="6"/>
      <c r="O55" s="5"/>
      <c r="P55" s="56" t="str">
        <f>IF(L55=""," ",ROUND(O55/N55*100,1))</f>
        <v> </v>
      </c>
      <c r="Q55" s="13"/>
      <c r="R55" s="5"/>
      <c r="S55" s="6"/>
      <c r="T55" s="5"/>
      <c r="U55" s="56" t="str">
        <f>IF(Q55=""," ",ROUND(T55/S55*100,1))</f>
        <v> </v>
      </c>
      <c r="V55" s="38"/>
      <c r="W55" s="39"/>
      <c r="X55" s="75"/>
      <c r="Y55" s="39"/>
      <c r="Z55" s="39"/>
      <c r="AA55" s="70"/>
    </row>
    <row r="56" spans="1:27" ht="15" customHeight="1" thickBot="1">
      <c r="A56" s="34"/>
      <c r="B56" s="35"/>
      <c r="C56" s="125"/>
      <c r="D56" s="126"/>
      <c r="E56" s="40"/>
      <c r="F56" s="41"/>
      <c r="G56" s="41"/>
      <c r="H56" s="41"/>
      <c r="I56" s="41"/>
      <c r="J56" s="41"/>
      <c r="K56" s="60"/>
      <c r="L56" s="13"/>
      <c r="M56" s="5"/>
      <c r="N56" s="6"/>
      <c r="O56" s="5"/>
      <c r="P56" s="82" t="str">
        <f>IF(L56=""," ",ROUND(O56/N56*100,1))</f>
        <v> </v>
      </c>
      <c r="Q56" s="13"/>
      <c r="R56" s="5"/>
      <c r="S56" s="6"/>
      <c r="T56" s="5"/>
      <c r="U56" s="82" t="str">
        <f>IF(Q56=""," ",ROUND(T56/S56*100,1))</f>
        <v> </v>
      </c>
      <c r="V56" s="40"/>
      <c r="W56" s="41"/>
      <c r="X56" s="76"/>
      <c r="Y56" s="41"/>
      <c r="Z56" s="41"/>
      <c r="AA56" s="71"/>
    </row>
    <row r="57" spans="1:27" ht="15" customHeight="1" thickBot="1">
      <c r="A57" s="18"/>
      <c r="B57" s="28">
        <v>999</v>
      </c>
      <c r="C57" s="29"/>
      <c r="D57" s="30" t="s">
        <v>36</v>
      </c>
      <c r="E57" s="16"/>
      <c r="F57" s="17"/>
      <c r="G57" s="17"/>
      <c r="H57" s="17"/>
      <c r="I57" s="17"/>
      <c r="J57" s="17"/>
      <c r="K57" s="57"/>
      <c r="L57" s="31">
        <f>SUM(L51:L56)</f>
        <v>4</v>
      </c>
      <c r="M57" s="31">
        <f>SUM(M51:M56)</f>
        <v>4</v>
      </c>
      <c r="N57" s="31">
        <f>SUM(N51:N56)</f>
        <v>104</v>
      </c>
      <c r="O57" s="31">
        <f>SUM(O51:O56)</f>
        <v>30</v>
      </c>
      <c r="P57" s="61">
        <f>IF(L57=0,"",ROUND(O57/N57*100,1))</f>
        <v>28.8</v>
      </c>
      <c r="Q57" s="31">
        <f>SUM(Q51:Q56)</f>
        <v>1</v>
      </c>
      <c r="R57" s="31">
        <f>SUM(R51:R56)</f>
        <v>0</v>
      </c>
      <c r="S57" s="31">
        <f>SUM(S51:S56)</f>
        <v>3</v>
      </c>
      <c r="T57" s="31">
        <f>SUM(T51:T56)</f>
        <v>0</v>
      </c>
      <c r="U57" s="61">
        <f>IF(Q57=0," ",ROUND(T57/S57*100,1))</f>
        <v>0</v>
      </c>
      <c r="V57" s="16"/>
      <c r="W57" s="17"/>
      <c r="X57" s="73"/>
      <c r="Y57" s="17"/>
      <c r="Z57" s="17"/>
      <c r="AA57" s="68"/>
    </row>
    <row r="58" spans="1:27" ht="15" customHeight="1" thickBot="1">
      <c r="A58" s="18"/>
      <c r="B58" s="27">
        <v>1000</v>
      </c>
      <c r="C58" s="202" t="s">
        <v>23</v>
      </c>
      <c r="D58" s="203"/>
      <c r="E58" s="16"/>
      <c r="F58" s="17"/>
      <c r="G58" s="62">
        <f>SUM(G10:G49)</f>
        <v>382</v>
      </c>
      <c r="H58" s="62">
        <f>SUM(H10:H49)</f>
        <v>286</v>
      </c>
      <c r="I58" s="62">
        <f>SUM(I10:I49)</f>
        <v>5314</v>
      </c>
      <c r="J58" s="62">
        <f>SUM(J10:J49)</f>
        <v>1221</v>
      </c>
      <c r="K58" s="61">
        <f>IF(G58=" "," ",ROUND(J58/I58*100,1))</f>
        <v>23</v>
      </c>
      <c r="L58" s="63">
        <f>L50+L57</f>
        <v>629</v>
      </c>
      <c r="M58" s="62">
        <f>M50+M57</f>
        <v>446</v>
      </c>
      <c r="N58" s="62">
        <f>N50+N57</f>
        <v>8333</v>
      </c>
      <c r="O58" s="62">
        <f>O50+O57</f>
        <v>1684</v>
      </c>
      <c r="P58" s="61">
        <f>IF(L58=""," ",ROUND(O58/N58*100,1))</f>
        <v>20.2</v>
      </c>
      <c r="Q58" s="63">
        <f>Q50+Q57</f>
        <v>209</v>
      </c>
      <c r="R58" s="62">
        <f>R50+R57</f>
        <v>49</v>
      </c>
      <c r="S58" s="62">
        <f>S50+S57</f>
        <v>1336</v>
      </c>
      <c r="T58" s="62">
        <f>T50+T57</f>
        <v>64</v>
      </c>
      <c r="U58" s="61">
        <f>IF(Q58=""," ",ROUND(T58/S58*100,1))</f>
        <v>4.8</v>
      </c>
      <c r="V58" s="64">
        <f>SUM(V10:V49)</f>
        <v>1696</v>
      </c>
      <c r="W58" s="62">
        <f>SUM(W10:W49)</f>
        <v>144</v>
      </c>
      <c r="X58" s="66">
        <f>IF(V58=0," ",ROUND(W58/V58*100,1))</f>
        <v>8.5</v>
      </c>
      <c r="Y58" s="62">
        <f>SUM(Y10:Y49)</f>
        <v>1365</v>
      </c>
      <c r="Z58" s="62">
        <f>SUM(Z10:Z49)</f>
        <v>64</v>
      </c>
      <c r="AA58" s="65">
        <f>IF(Y58=0," ",ROUND(Z58/Y58*100,1))</f>
        <v>4.7</v>
      </c>
    </row>
    <row r="59" spans="1:14" ht="13.5">
      <c r="A59" s="49" t="s">
        <v>77</v>
      </c>
      <c r="B59" s="50"/>
      <c r="C59" s="51"/>
      <c r="D59" s="152"/>
      <c r="E59" s="53"/>
      <c r="F59" s="53"/>
      <c r="G59" s="53"/>
      <c r="H59" s="53"/>
      <c r="I59" s="53"/>
      <c r="J59" s="53"/>
      <c r="N59" s="78"/>
    </row>
    <row r="60" spans="1:8" ht="13.5">
      <c r="A60" s="47" t="s">
        <v>87</v>
      </c>
      <c r="E60" s="153"/>
      <c r="F60" s="153" t="s">
        <v>86</v>
      </c>
      <c r="H60" s="153"/>
    </row>
  </sheetData>
  <sheetProtection/>
  <mergeCells count="26">
    <mergeCell ref="C58:D58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V7:AA7"/>
    <mergeCell ref="Y8:AA8"/>
    <mergeCell ref="U8:U9"/>
    <mergeCell ref="X8:X9"/>
    <mergeCell ref="V8:V9"/>
    <mergeCell ref="Q7:U7"/>
    <mergeCell ref="Q8:Q9"/>
    <mergeCell ref="S8:S9"/>
  </mergeCells>
  <conditionalFormatting sqref="T51:T56 R51:R56 O51:O56 M51:M56 J10:J49 H10:H49 O10:O49 M10:M49 T10:T49 R10:R49 W10:W49 Z10:Z4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0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2006-11-20T07:33:52Z</cp:lastPrinted>
  <dcterms:created xsi:type="dcterms:W3CDTF">2002-01-07T10:53:07Z</dcterms:created>
  <dcterms:modified xsi:type="dcterms:W3CDTF">2006-12-05T08:33:24Z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