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95" windowWidth="11940" windowHeight="8400" activeTab="0"/>
  </bookViews>
  <sheets>
    <sheet name="4-1" sheetId="1" r:id="rId1"/>
    <sheet name="4-2" sheetId="2" r:id="rId2"/>
  </sheets>
  <definedNames>
    <definedName name="_xlnm.Print_Area" localSheetId="0">'4-1'!$A$1:$W$34</definedName>
    <definedName name="_xlnm.Print_Area" localSheetId="1">'4-2'!$B$1:$AB$43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<sst xmlns="http://schemas.openxmlformats.org/spreadsheetml/2006/main" count="307" uniqueCount="188">
  <si>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</si>
  <si>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</si>
  <si>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</si>
  <si>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</si>
  <si>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</si>
  <si>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</si>
  <si>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</si>
  <si>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目標値（％）</t>
  </si>
  <si>
    <t>女性比率（％）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</si>
  <si>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</si>
  <si>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</si>
  <si>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</si>
  <si>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</si>
  <si>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合　　　　計</t>
  </si>
  <si>
    <t>管理職総数</t>
  </si>
  <si>
    <t>うち女性管理職数</t>
  </si>
  <si>
    <t>うち一般行政職</t>
  </si>
  <si>
    <t>広域小計</t>
  </si>
  <si>
    <t>小計</t>
  </si>
  <si>
    <t>うち女性委員を含む数</t>
  </si>
  <si>
    <t>調査票４－２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</si>
  <si>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</si>
  <si>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</si>
  <si>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</si>
  <si>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</si>
  <si>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＜都道府県ｺｰﾄﾞ及び市(区)町村ｺｰﾄﾞ＞</t>
  </si>
  <si>
    <t>調査時点コード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</si>
  <si>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</si>
  <si>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</si>
  <si>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</si>
  <si>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>調査票４－１</t>
  </si>
  <si>
    <t>市（区）町村別集計項目（推進体制等）　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</si>
  <si>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</si>
  <si>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</si>
  <si>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</si>
  <si>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</si>
  <si>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</si>
  <si>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</si>
  <si>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</si>
  <si>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</si>
  <si>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</si>
  <si>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</si>
  <si>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</si>
  <si>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</si>
  <si>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</si>
  <si>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</si>
  <si>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</si>
  <si>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</si>
  <si>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</si>
  <si>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</si>
  <si>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</si>
  <si>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</si>
  <si>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</si>
  <si>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</si>
  <si>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</si>
  <si>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</si>
  <si>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市民交流課</t>
  </si>
  <si>
    <t>人権施策推進課</t>
  </si>
  <si>
    <t>人権政策課</t>
  </si>
  <si>
    <t>湖南市</t>
  </si>
  <si>
    <t>高島市</t>
  </si>
  <si>
    <t>自治共同参画課</t>
  </si>
  <si>
    <t>東近江市</t>
  </si>
  <si>
    <t>米原市</t>
  </si>
  <si>
    <t>人権協働課</t>
  </si>
  <si>
    <t>政策推進課</t>
  </si>
  <si>
    <t>総務課</t>
  </si>
  <si>
    <t>合　　　計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</si>
  <si>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</si>
  <si>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</si>
  <si>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</si>
  <si>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</si>
  <si>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</si>
  <si>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</si>
  <si>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</si>
  <si>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</si>
  <si>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</si>
  <si>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</si>
  <si>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</si>
  <si>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</si>
  <si>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</si>
  <si>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</si>
  <si>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</si>
  <si>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</si>
  <si>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</si>
  <si>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</si>
  <si>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</si>
  <si>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</si>
  <si>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</si>
  <si>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</si>
  <si>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</si>
  <si>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</si>
  <si>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</si>
  <si>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</si>
  <si>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</si>
  <si>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</si>
  <si>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</si>
  <si>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</si>
  <si>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</si>
  <si>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</si>
  <si>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</si>
  <si>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</si>
  <si>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滋賀県</t>
  </si>
  <si>
    <t>大津市</t>
  </si>
  <si>
    <t>男女共同参画課</t>
  </si>
  <si>
    <t>大津市男女共同参画推進計画
「おおつかがやきプラン」</t>
  </si>
  <si>
    <t>大津市男女共同参画センター</t>
  </si>
  <si>
    <t>ひとが輝く男女共同参画都市宣言</t>
  </si>
  <si>
    <t>彦根市</t>
  </si>
  <si>
    <t>男女共同参画を推進する彦根市条例</t>
  </si>
  <si>
    <t>男女共同参画ひこねかがやきプラン</t>
  </si>
  <si>
    <t>彦根市男女共同参画センター</t>
  </si>
  <si>
    <t>長浜市</t>
  </si>
  <si>
    <t>男女共同参画社会をめざす長浜市行動計画「ヒュー・ウー・マンプラン」</t>
  </si>
  <si>
    <t>近江八幡市</t>
  </si>
  <si>
    <t>男女共同参画「おうみはちまん２０１０プラン」男女共同参画近江八幡市行動計画</t>
  </si>
  <si>
    <t>草津市</t>
  </si>
  <si>
    <t>人権センター</t>
  </si>
  <si>
    <t>草津市男女共同参画推進計画
「女と男のパートナープラン・くさつ」（改訂版）</t>
  </si>
  <si>
    <t>守山市</t>
  </si>
  <si>
    <t>第２次守山市男女共同参画計画
「ともに輝く守山プラン２０１０」</t>
  </si>
  <si>
    <t>栗東市</t>
  </si>
  <si>
    <t>市民活動推進課</t>
  </si>
  <si>
    <t>まちづくり女と男の共同参画プラン
第３版</t>
  </si>
  <si>
    <t>男女共同参画都市宣言</t>
  </si>
  <si>
    <t>甲賀市</t>
  </si>
  <si>
    <t>野洲市</t>
  </si>
  <si>
    <t>野洲市男女共同参画推進条例</t>
  </si>
  <si>
    <t>野洲市男女共同参画行動計画
「男女共同参画プランやす～女と男のみらい２１～」</t>
  </si>
  <si>
    <t>安土町</t>
  </si>
  <si>
    <t>わたしのちから　あなたのちから
みんなのちからで　安土のまちづくり</t>
  </si>
  <si>
    <t>日野町</t>
  </si>
  <si>
    <t>企画振興課</t>
  </si>
  <si>
    <t>竜王町</t>
  </si>
  <si>
    <t>愛荘町</t>
  </si>
  <si>
    <t>豊郷町</t>
  </si>
  <si>
    <t>チーム夢プラン</t>
  </si>
  <si>
    <t>甲良町</t>
  </si>
  <si>
    <t>人権推進課</t>
  </si>
  <si>
    <t>多賀町</t>
  </si>
  <si>
    <t>虎姫町</t>
  </si>
  <si>
    <t>湖北町</t>
  </si>
  <si>
    <t>まちづくり課</t>
  </si>
  <si>
    <t>高月町</t>
  </si>
  <si>
    <t>木之本町</t>
  </si>
  <si>
    <t>余呉町</t>
  </si>
  <si>
    <t>西浅井町</t>
  </si>
  <si>
    <t>総務企画課</t>
  </si>
  <si>
    <t>その他：平成18年3月31日</t>
  </si>
  <si>
    <t>H15</t>
  </si>
  <si>
    <t>H22</t>
  </si>
  <si>
    <t>H23</t>
  </si>
  <si>
    <t>H23</t>
  </si>
  <si>
    <t>H24</t>
  </si>
  <si>
    <t>H17</t>
  </si>
  <si>
    <t>H20</t>
  </si>
  <si>
    <t>H22</t>
  </si>
  <si>
    <t>H24</t>
  </si>
  <si>
    <t>東近江市</t>
  </si>
  <si>
    <t>H20</t>
  </si>
  <si>
    <t>豊郷町</t>
  </si>
  <si>
    <t>広域1（近江八幡）</t>
  </si>
  <si>
    <t>広域２（守山）</t>
  </si>
  <si>
    <t>広域３（木之本）</t>
  </si>
  <si>
    <t>市（区）町村コード</t>
  </si>
  <si>
    <t>H13.3</t>
  </si>
  <si>
    <t>H13.4～H23.3</t>
  </si>
  <si>
    <t>H13.3</t>
  </si>
  <si>
    <t>H13.4～H22.3</t>
  </si>
  <si>
    <t>H13.10</t>
  </si>
  <si>
    <t>H7.4～H24.3</t>
  </si>
  <si>
    <t>H13.4</t>
  </si>
  <si>
    <t>H13.4～H23..3</t>
  </si>
  <si>
    <t>H15.3</t>
  </si>
  <si>
    <t>H15.4～H25.3</t>
  </si>
  <si>
    <t>H13.4～H23.3</t>
  </si>
  <si>
    <t>H18.3</t>
  </si>
  <si>
    <t>H18.4～H23.3</t>
  </si>
  <si>
    <t>H18.3</t>
  </si>
  <si>
    <t>H18.4～H23.3</t>
  </si>
  <si>
    <t>H14.3</t>
  </si>
  <si>
    <t>H14.3～H24.3</t>
  </si>
  <si>
    <t>H11.12</t>
  </si>
  <si>
    <t>H11.12～H21.3</t>
  </si>
  <si>
    <t>　２　１ではない</t>
  </si>
  <si>
    <t>ひのパートナープラン２１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</si>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</sst>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7" fillId="0" borderId="0" xfId="16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4" borderId="1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35" xfId="0" applyFont="1" applyBorder="1" applyAlignment="1">
      <alignment/>
    </xf>
    <xf numFmtId="58" fontId="9" fillId="0" borderId="36" xfId="0" applyNumberFormat="1" applyFont="1" applyBorder="1" applyAlignment="1">
      <alignment vertical="center"/>
    </xf>
    <xf numFmtId="58" fontId="9" fillId="0" borderId="37" xfId="0" applyNumberFormat="1" applyFont="1" applyBorder="1" applyAlignment="1">
      <alignment vertical="center"/>
    </xf>
    <xf numFmtId="58" fontId="9" fillId="0" borderId="38" xfId="0" applyNumberFormat="1" applyFont="1" applyBorder="1" applyAlignment="1">
      <alignment vertical="center"/>
    </xf>
    <xf numFmtId="179" fontId="2" fillId="3" borderId="39" xfId="0" applyNumberFormat="1" applyFont="1" applyFill="1" applyBorder="1" applyAlignment="1">
      <alignment/>
    </xf>
    <xf numFmtId="179" fontId="2" fillId="3" borderId="40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41" xfId="0" applyFont="1" applyFill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/>
    </xf>
    <xf numFmtId="0" fontId="2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2" borderId="3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23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45" xfId="0" applyFont="1" applyFill="1" applyBorder="1" applyAlignment="1">
      <alignment wrapText="1"/>
    </xf>
    <xf numFmtId="0" fontId="2" fillId="0" borderId="48" xfId="0" applyFont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50" xfId="0" applyFont="1" applyFill="1" applyBorder="1" applyAlignment="1">
      <alignment wrapText="1"/>
    </xf>
    <xf numFmtId="57" fontId="2" fillId="2" borderId="2" xfId="0" applyNumberFormat="1" applyFont="1" applyFill="1" applyBorder="1" applyAlignment="1">
      <alignment/>
    </xf>
    <xf numFmtId="0" fontId="2" fillId="2" borderId="51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0" fontId="2" fillId="0" borderId="28" xfId="0" applyFont="1" applyBorder="1" applyAlignment="1">
      <alignment/>
    </xf>
    <xf numFmtId="0" fontId="14" fillId="0" borderId="0" xfId="16" applyFont="1" applyFill="1" applyAlignment="1">
      <alignment/>
    </xf>
    <xf numFmtId="0" fontId="4" fillId="2" borderId="53" xfId="0" applyFont="1" applyFill="1" applyBorder="1" applyAlignment="1">
      <alignment wrapText="1"/>
    </xf>
    <xf numFmtId="0" fontId="4" fillId="2" borderId="53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58" fontId="9" fillId="0" borderId="36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56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13" fillId="2" borderId="64" xfId="0" applyFont="1" applyFill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58" fontId="9" fillId="0" borderId="37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0" fontId="2" fillId="2" borderId="67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23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2" fillId="2" borderId="62" xfId="0" applyFont="1" applyFill="1" applyBorder="1" applyAlignment="1">
      <alignment wrapText="1"/>
    </xf>
    <xf numFmtId="0" fontId="0" fillId="0" borderId="62" xfId="0" applyBorder="1" applyAlignment="1">
      <alignment wrapText="1"/>
    </xf>
    <xf numFmtId="0" fontId="0" fillId="0" borderId="42" xfId="0" applyBorder="1" applyAlignment="1">
      <alignment wrapText="1"/>
    </xf>
    <xf numFmtId="0" fontId="2" fillId="2" borderId="3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2" fillId="2" borderId="49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69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" borderId="5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L1">
      <pane ySplit="6" topLeftCell="BM7" activePane="bottomLeft" state="frozen"/>
      <selection pane="topLeft" activeCell="A1" sqref="A1"/>
      <selection pane="bottomLeft" activeCell="L2" sqref="L2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7.8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24.50390625" style="1" customWidth="1"/>
    <col min="11" max="13" width="9.625" style="1" customWidth="1"/>
    <col min="14" max="14" width="4.375" style="1" customWidth="1"/>
    <col min="15" max="15" width="29.875" style="1" customWidth="1"/>
    <col min="16" max="16" width="9.125" style="1" customWidth="1"/>
    <col min="17" max="17" width="12.875" style="1" customWidth="1"/>
    <col min="18" max="18" width="4.375" style="1" customWidth="1"/>
    <col min="19" max="19" width="17.625" style="1" customWidth="1"/>
    <col min="20" max="20" width="7.625" style="1" customWidth="1"/>
    <col min="21" max="21" width="8.50390625" style="1" customWidth="1"/>
    <col min="22" max="22" width="20.00390625" style="1" customWidth="1"/>
    <col min="23" max="24" width="4.375" style="1" customWidth="1"/>
    <col min="25" max="16384" width="9.00390625" style="1" customWidth="1"/>
  </cols>
  <sheetData>
    <row r="1" ht="12">
      <c r="A1" s="1" t="s">
        <v>30</v>
      </c>
    </row>
    <row r="2" spans="1:21" ht="22.5" customHeight="1">
      <c r="A2" s="34" t="s">
        <v>31</v>
      </c>
      <c r="U2" s="79"/>
    </row>
    <row r="3" ht="12.75" thickBot="1"/>
    <row r="4" spans="1:24" s="80" customFormat="1" ht="31.5" customHeight="1">
      <c r="A4" s="148" t="s">
        <v>6</v>
      </c>
      <c r="B4" s="154" t="s">
        <v>164</v>
      </c>
      <c r="C4" s="150" t="s">
        <v>0</v>
      </c>
      <c r="D4" s="152" t="s">
        <v>23</v>
      </c>
      <c r="E4" s="162" t="s">
        <v>32</v>
      </c>
      <c r="F4" s="81"/>
      <c r="G4" s="165" t="s">
        <v>33</v>
      </c>
      <c r="H4" s="169" t="s">
        <v>34</v>
      </c>
      <c r="I4" s="157" t="s">
        <v>35</v>
      </c>
      <c r="J4" s="159" t="s">
        <v>36</v>
      </c>
      <c r="K4" s="160"/>
      <c r="L4" s="160"/>
      <c r="M4" s="160"/>
      <c r="N4" s="161"/>
      <c r="O4" s="159" t="s">
        <v>186</v>
      </c>
      <c r="P4" s="160"/>
      <c r="Q4" s="160"/>
      <c r="R4" s="161"/>
      <c r="S4" s="146" t="s">
        <v>187</v>
      </c>
      <c r="T4" s="173" t="s">
        <v>37</v>
      </c>
      <c r="U4" s="159" t="s">
        <v>38</v>
      </c>
      <c r="V4" s="172"/>
      <c r="W4" s="172"/>
      <c r="X4" s="82"/>
    </row>
    <row r="5" spans="1:24" s="80" customFormat="1" ht="15" customHeight="1">
      <c r="A5" s="149"/>
      <c r="B5" s="155"/>
      <c r="C5" s="151"/>
      <c r="D5" s="153"/>
      <c r="E5" s="163"/>
      <c r="F5" s="84"/>
      <c r="G5" s="155"/>
      <c r="H5" s="167"/>
      <c r="I5" s="158"/>
      <c r="J5" s="170" t="s">
        <v>39</v>
      </c>
      <c r="K5" s="171"/>
      <c r="L5" s="171"/>
      <c r="M5" s="151"/>
      <c r="N5" s="78" t="s">
        <v>40</v>
      </c>
      <c r="O5" s="170" t="s">
        <v>41</v>
      </c>
      <c r="P5" s="171"/>
      <c r="Q5" s="151"/>
      <c r="R5" s="78" t="s">
        <v>40</v>
      </c>
      <c r="S5" s="147"/>
      <c r="T5" s="174"/>
      <c r="U5" s="167" t="s">
        <v>42</v>
      </c>
      <c r="V5" s="168" t="s">
        <v>43</v>
      </c>
      <c r="W5" s="168" t="s">
        <v>44</v>
      </c>
      <c r="X5" s="166" t="s">
        <v>45</v>
      </c>
    </row>
    <row r="6" spans="1:24" s="80" customFormat="1" ht="38.25" customHeight="1">
      <c r="A6" s="149"/>
      <c r="B6" s="156"/>
      <c r="C6" s="151"/>
      <c r="D6" s="153"/>
      <c r="E6" s="164"/>
      <c r="F6" s="86" t="s">
        <v>46</v>
      </c>
      <c r="G6" s="156"/>
      <c r="H6" s="167"/>
      <c r="I6" s="158"/>
      <c r="J6" s="83" t="s">
        <v>47</v>
      </c>
      <c r="K6" s="87" t="s">
        <v>48</v>
      </c>
      <c r="L6" s="87" t="s">
        <v>49</v>
      </c>
      <c r="M6" s="87" t="s">
        <v>50</v>
      </c>
      <c r="N6" s="88" t="s">
        <v>51</v>
      </c>
      <c r="O6" s="85" t="s">
        <v>52</v>
      </c>
      <c r="P6" s="87" t="s">
        <v>53</v>
      </c>
      <c r="Q6" s="87" t="s">
        <v>54</v>
      </c>
      <c r="R6" s="88" t="s">
        <v>55</v>
      </c>
      <c r="S6" s="147"/>
      <c r="T6" s="142"/>
      <c r="U6" s="149"/>
      <c r="V6" s="168"/>
      <c r="W6" s="168"/>
      <c r="X6" s="166"/>
    </row>
    <row r="7" spans="1:24" ht="30" customHeight="1">
      <c r="A7" s="10">
        <v>25</v>
      </c>
      <c r="B7" s="102">
        <v>201</v>
      </c>
      <c r="C7" s="7" t="s">
        <v>102</v>
      </c>
      <c r="D7" s="95" t="s">
        <v>103</v>
      </c>
      <c r="E7" s="94" t="s">
        <v>104</v>
      </c>
      <c r="F7" s="103">
        <v>1</v>
      </c>
      <c r="G7" s="95">
        <v>1</v>
      </c>
      <c r="H7" s="7">
        <v>1</v>
      </c>
      <c r="I7" s="95">
        <v>1</v>
      </c>
      <c r="J7" s="94"/>
      <c r="K7" s="104"/>
      <c r="L7" s="105"/>
      <c r="M7" s="105"/>
      <c r="N7" s="106">
        <v>6</v>
      </c>
      <c r="O7" s="135" t="s">
        <v>105</v>
      </c>
      <c r="P7" s="107" t="s">
        <v>165</v>
      </c>
      <c r="Q7" s="108" t="s">
        <v>166</v>
      </c>
      <c r="R7" s="95"/>
      <c r="S7" s="117" t="s">
        <v>106</v>
      </c>
      <c r="T7" s="110">
        <v>0</v>
      </c>
      <c r="U7" s="111">
        <v>36060</v>
      </c>
      <c r="V7" s="3" t="s">
        <v>107</v>
      </c>
      <c r="W7" s="112">
        <v>2</v>
      </c>
      <c r="X7" s="113">
        <v>1</v>
      </c>
    </row>
    <row r="8" spans="1:24" ht="30" customHeight="1">
      <c r="A8" s="10">
        <v>25</v>
      </c>
      <c r="B8" s="102">
        <v>202</v>
      </c>
      <c r="C8" s="7" t="s">
        <v>102</v>
      </c>
      <c r="D8" s="95" t="s">
        <v>108</v>
      </c>
      <c r="E8" s="94" t="s">
        <v>56</v>
      </c>
      <c r="F8" s="103">
        <v>1</v>
      </c>
      <c r="G8" s="95">
        <v>2</v>
      </c>
      <c r="H8" s="7">
        <v>1</v>
      </c>
      <c r="I8" s="95">
        <v>1</v>
      </c>
      <c r="J8" s="94" t="s">
        <v>109</v>
      </c>
      <c r="K8" s="105">
        <v>37244</v>
      </c>
      <c r="L8" s="105">
        <v>37252</v>
      </c>
      <c r="M8" s="105">
        <v>37347</v>
      </c>
      <c r="N8" s="106"/>
      <c r="O8" s="136" t="s">
        <v>110</v>
      </c>
      <c r="P8" s="107" t="s">
        <v>167</v>
      </c>
      <c r="Q8" s="108" t="s">
        <v>168</v>
      </c>
      <c r="R8" s="95"/>
      <c r="S8" s="117" t="s">
        <v>111</v>
      </c>
      <c r="T8" s="110">
        <v>0</v>
      </c>
      <c r="U8" s="111"/>
      <c r="V8" s="4"/>
      <c r="W8" s="112"/>
      <c r="X8" s="113"/>
    </row>
    <row r="9" spans="1:24" ht="36" customHeight="1">
      <c r="A9" s="10">
        <v>25</v>
      </c>
      <c r="B9" s="102">
        <v>203</v>
      </c>
      <c r="C9" s="7" t="s">
        <v>102</v>
      </c>
      <c r="D9" s="103" t="s">
        <v>112</v>
      </c>
      <c r="E9" s="7" t="s">
        <v>57</v>
      </c>
      <c r="F9" s="103">
        <v>1</v>
      </c>
      <c r="G9" s="95">
        <v>2</v>
      </c>
      <c r="H9" s="7">
        <v>1</v>
      </c>
      <c r="I9" s="95">
        <v>1</v>
      </c>
      <c r="J9" s="94"/>
      <c r="K9" s="4"/>
      <c r="L9" s="4"/>
      <c r="M9" s="4"/>
      <c r="N9" s="95">
        <v>5</v>
      </c>
      <c r="O9" s="137" t="s">
        <v>113</v>
      </c>
      <c r="P9" s="107" t="s">
        <v>169</v>
      </c>
      <c r="Q9" s="114" t="s">
        <v>170</v>
      </c>
      <c r="R9" s="95"/>
      <c r="S9" s="109"/>
      <c r="T9" s="115">
        <v>0</v>
      </c>
      <c r="U9" s="7"/>
      <c r="V9" s="116"/>
      <c r="W9" s="116"/>
      <c r="X9" s="102"/>
    </row>
    <row r="10" spans="1:24" ht="40.5" customHeight="1">
      <c r="A10" s="10">
        <v>25</v>
      </c>
      <c r="B10" s="102">
        <v>204</v>
      </c>
      <c r="C10" s="7" t="s">
        <v>102</v>
      </c>
      <c r="D10" s="103" t="s">
        <v>114</v>
      </c>
      <c r="E10" s="7" t="s">
        <v>57</v>
      </c>
      <c r="F10" s="103">
        <v>1</v>
      </c>
      <c r="G10" s="95">
        <v>2</v>
      </c>
      <c r="H10" s="7">
        <v>1</v>
      </c>
      <c r="I10" s="95">
        <v>1</v>
      </c>
      <c r="J10" s="94"/>
      <c r="K10" s="4"/>
      <c r="L10" s="4"/>
      <c r="M10" s="4"/>
      <c r="N10" s="95">
        <v>6</v>
      </c>
      <c r="O10" s="137" t="s">
        <v>115</v>
      </c>
      <c r="P10" s="107" t="s">
        <v>171</v>
      </c>
      <c r="Q10" s="114" t="s">
        <v>172</v>
      </c>
      <c r="R10" s="95"/>
      <c r="S10" s="109"/>
      <c r="T10" s="115">
        <v>0</v>
      </c>
      <c r="U10" s="7"/>
      <c r="V10" s="116"/>
      <c r="W10" s="116"/>
      <c r="X10" s="102"/>
    </row>
    <row r="11" spans="1:24" ht="36.75" customHeight="1">
      <c r="A11" s="10">
        <v>25</v>
      </c>
      <c r="B11" s="102">
        <v>206</v>
      </c>
      <c r="C11" s="7" t="s">
        <v>102</v>
      </c>
      <c r="D11" s="103" t="s">
        <v>116</v>
      </c>
      <c r="E11" s="7" t="s">
        <v>117</v>
      </c>
      <c r="F11" s="103">
        <v>1</v>
      </c>
      <c r="G11" s="95">
        <v>2</v>
      </c>
      <c r="H11" s="7">
        <v>1</v>
      </c>
      <c r="I11" s="95">
        <v>0</v>
      </c>
      <c r="J11" s="94"/>
      <c r="K11" s="4"/>
      <c r="L11" s="4"/>
      <c r="M11" s="4"/>
      <c r="N11" s="95">
        <v>6</v>
      </c>
      <c r="O11" s="137" t="s">
        <v>118</v>
      </c>
      <c r="P11" s="107" t="s">
        <v>173</v>
      </c>
      <c r="Q11" s="114" t="s">
        <v>174</v>
      </c>
      <c r="R11" s="95"/>
      <c r="S11" s="109"/>
      <c r="T11" s="115">
        <v>0</v>
      </c>
      <c r="U11" s="7"/>
      <c r="V11" s="116"/>
      <c r="W11" s="116"/>
      <c r="X11" s="102"/>
    </row>
    <row r="12" spans="1:24" ht="30" customHeight="1">
      <c r="A12" s="10">
        <v>25</v>
      </c>
      <c r="B12" s="102">
        <v>207</v>
      </c>
      <c r="C12" s="7" t="s">
        <v>102</v>
      </c>
      <c r="D12" s="103" t="s">
        <v>119</v>
      </c>
      <c r="E12" s="7" t="s">
        <v>58</v>
      </c>
      <c r="F12" s="103">
        <v>1</v>
      </c>
      <c r="G12" s="95">
        <v>2</v>
      </c>
      <c r="H12" s="7">
        <v>1</v>
      </c>
      <c r="I12" s="95">
        <v>1</v>
      </c>
      <c r="J12" s="94"/>
      <c r="K12" s="4"/>
      <c r="L12" s="4"/>
      <c r="M12" s="4"/>
      <c r="N12" s="95">
        <v>6</v>
      </c>
      <c r="O12" s="137" t="s">
        <v>120</v>
      </c>
      <c r="P12" s="107" t="s">
        <v>167</v>
      </c>
      <c r="Q12" s="114" t="s">
        <v>175</v>
      </c>
      <c r="R12" s="95"/>
      <c r="S12" s="109"/>
      <c r="T12" s="115">
        <v>0</v>
      </c>
      <c r="U12" s="7"/>
      <c r="V12" s="116"/>
      <c r="W12" s="116"/>
      <c r="X12" s="102"/>
    </row>
    <row r="13" spans="1:24" ht="30" customHeight="1">
      <c r="A13" s="10">
        <v>25</v>
      </c>
      <c r="B13" s="102">
        <v>208</v>
      </c>
      <c r="C13" s="7" t="s">
        <v>102</v>
      </c>
      <c r="D13" s="103" t="s">
        <v>121</v>
      </c>
      <c r="E13" s="7" t="s">
        <v>122</v>
      </c>
      <c r="F13" s="103">
        <v>1</v>
      </c>
      <c r="G13" s="95">
        <v>2</v>
      </c>
      <c r="H13" s="7">
        <v>1</v>
      </c>
      <c r="I13" s="95">
        <v>1</v>
      </c>
      <c r="J13" s="94"/>
      <c r="K13" s="4"/>
      <c r="L13" s="4"/>
      <c r="M13" s="4"/>
      <c r="N13" s="95">
        <v>0</v>
      </c>
      <c r="O13" s="137" t="s">
        <v>123</v>
      </c>
      <c r="P13" s="107" t="s">
        <v>176</v>
      </c>
      <c r="Q13" s="114" t="s">
        <v>177</v>
      </c>
      <c r="R13" s="95"/>
      <c r="S13" s="109"/>
      <c r="T13" s="115">
        <v>0</v>
      </c>
      <c r="U13" s="111">
        <v>37337</v>
      </c>
      <c r="V13" s="116" t="s">
        <v>124</v>
      </c>
      <c r="W13" s="116">
        <v>2</v>
      </c>
      <c r="X13" s="102">
        <v>1</v>
      </c>
    </row>
    <row r="14" spans="1:24" ht="30" customHeight="1">
      <c r="A14" s="10">
        <v>25</v>
      </c>
      <c r="B14" s="102">
        <v>209</v>
      </c>
      <c r="C14" s="7" t="s">
        <v>102</v>
      </c>
      <c r="D14" s="103" t="s">
        <v>125</v>
      </c>
      <c r="E14" s="7" t="s">
        <v>58</v>
      </c>
      <c r="F14" s="103">
        <v>1</v>
      </c>
      <c r="G14" s="95">
        <v>2</v>
      </c>
      <c r="H14" s="7">
        <v>1</v>
      </c>
      <c r="I14" s="95">
        <v>1</v>
      </c>
      <c r="J14" s="94"/>
      <c r="K14" s="4"/>
      <c r="L14" s="4"/>
      <c r="M14" s="4"/>
      <c r="N14" s="95">
        <v>5</v>
      </c>
      <c r="O14" s="138"/>
      <c r="P14" s="107"/>
      <c r="Q14" s="114"/>
      <c r="R14" s="95">
        <v>1</v>
      </c>
      <c r="S14" s="109"/>
      <c r="T14" s="115">
        <v>0</v>
      </c>
      <c r="U14" s="7"/>
      <c r="V14" s="116"/>
      <c r="W14" s="116"/>
      <c r="X14" s="102"/>
    </row>
    <row r="15" spans="1:24" ht="39.75" customHeight="1">
      <c r="A15" s="10">
        <v>25</v>
      </c>
      <c r="B15" s="102">
        <v>210</v>
      </c>
      <c r="C15" s="7" t="s">
        <v>102</v>
      </c>
      <c r="D15" s="103" t="s">
        <v>126</v>
      </c>
      <c r="E15" s="7" t="s">
        <v>57</v>
      </c>
      <c r="F15" s="103">
        <v>1</v>
      </c>
      <c r="G15" s="95">
        <v>2</v>
      </c>
      <c r="H15" s="7">
        <v>1</v>
      </c>
      <c r="I15" s="95">
        <v>1</v>
      </c>
      <c r="J15" s="94" t="s">
        <v>127</v>
      </c>
      <c r="K15" s="105">
        <v>38261</v>
      </c>
      <c r="L15" s="105">
        <v>38261</v>
      </c>
      <c r="M15" s="105">
        <v>38261</v>
      </c>
      <c r="N15" s="95"/>
      <c r="O15" s="137" t="s">
        <v>128</v>
      </c>
      <c r="P15" s="107" t="s">
        <v>178</v>
      </c>
      <c r="Q15" s="114" t="s">
        <v>179</v>
      </c>
      <c r="R15" s="95"/>
      <c r="S15" s="109"/>
      <c r="T15" s="115">
        <v>1</v>
      </c>
      <c r="U15" s="7"/>
      <c r="V15" s="116"/>
      <c r="W15" s="116"/>
      <c r="X15" s="102"/>
    </row>
    <row r="16" spans="1:24" ht="24.75" customHeight="1">
      <c r="A16" s="10">
        <v>25</v>
      </c>
      <c r="B16" s="102">
        <v>211</v>
      </c>
      <c r="C16" s="7" t="s">
        <v>102</v>
      </c>
      <c r="D16" s="103" t="s">
        <v>59</v>
      </c>
      <c r="E16" s="7" t="s">
        <v>58</v>
      </c>
      <c r="F16" s="103">
        <v>1</v>
      </c>
      <c r="G16" s="95">
        <v>2</v>
      </c>
      <c r="H16" s="7">
        <v>0</v>
      </c>
      <c r="I16" s="95">
        <v>1</v>
      </c>
      <c r="J16" s="94"/>
      <c r="K16" s="4"/>
      <c r="L16" s="4"/>
      <c r="M16" s="4"/>
      <c r="N16" s="95">
        <v>5</v>
      </c>
      <c r="O16" s="138"/>
      <c r="P16" s="105"/>
      <c r="Q16" s="114"/>
      <c r="R16" s="95">
        <v>1</v>
      </c>
      <c r="S16" s="109"/>
      <c r="T16" s="115">
        <v>0</v>
      </c>
      <c r="U16" s="7"/>
      <c r="V16" s="116"/>
      <c r="W16" s="116"/>
      <c r="X16" s="102"/>
    </row>
    <row r="17" spans="1:24" ht="24.75" customHeight="1">
      <c r="A17" s="10">
        <v>25</v>
      </c>
      <c r="B17" s="102">
        <v>212</v>
      </c>
      <c r="C17" s="7" t="s">
        <v>102</v>
      </c>
      <c r="D17" s="103" t="s">
        <v>60</v>
      </c>
      <c r="E17" s="7" t="s">
        <v>61</v>
      </c>
      <c r="F17" s="103">
        <v>1</v>
      </c>
      <c r="G17" s="95">
        <v>2</v>
      </c>
      <c r="H17" s="7">
        <v>1</v>
      </c>
      <c r="I17" s="95">
        <v>1</v>
      </c>
      <c r="J17" s="94"/>
      <c r="K17" s="4"/>
      <c r="L17" s="4"/>
      <c r="M17" s="4"/>
      <c r="N17" s="95">
        <v>0</v>
      </c>
      <c r="O17" s="138"/>
      <c r="P17" s="105"/>
      <c r="Q17" s="114"/>
      <c r="R17" s="95">
        <v>1</v>
      </c>
      <c r="S17" s="109"/>
      <c r="T17" s="115">
        <v>0</v>
      </c>
      <c r="U17" s="7"/>
      <c r="V17" s="116"/>
      <c r="W17" s="116"/>
      <c r="X17" s="102"/>
    </row>
    <row r="18" spans="1:24" ht="24.75" customHeight="1">
      <c r="A18" s="10">
        <v>25</v>
      </c>
      <c r="B18" s="102">
        <v>213</v>
      </c>
      <c r="C18" s="7" t="s">
        <v>102</v>
      </c>
      <c r="D18" s="103" t="s">
        <v>62</v>
      </c>
      <c r="E18" s="7" t="s">
        <v>104</v>
      </c>
      <c r="F18" s="103">
        <v>1</v>
      </c>
      <c r="G18" s="95">
        <v>1</v>
      </c>
      <c r="H18" s="7">
        <v>1</v>
      </c>
      <c r="I18" s="95">
        <v>1</v>
      </c>
      <c r="J18" s="94"/>
      <c r="K18" s="4"/>
      <c r="L18" s="4"/>
      <c r="M18" s="4"/>
      <c r="N18" s="95">
        <v>5</v>
      </c>
      <c r="O18" s="138"/>
      <c r="P18" s="105"/>
      <c r="Q18" s="4"/>
      <c r="R18" s="95">
        <v>1</v>
      </c>
      <c r="S18" s="109"/>
      <c r="T18" s="115">
        <v>0</v>
      </c>
      <c r="U18" s="7"/>
      <c r="V18" s="116"/>
      <c r="W18" s="116"/>
      <c r="X18" s="102"/>
    </row>
    <row r="19" spans="1:24" ht="24.75" customHeight="1">
      <c r="A19" s="10">
        <v>25</v>
      </c>
      <c r="B19" s="102">
        <v>214</v>
      </c>
      <c r="C19" s="7" t="s">
        <v>102</v>
      </c>
      <c r="D19" s="103" t="s">
        <v>63</v>
      </c>
      <c r="E19" s="7" t="s">
        <v>64</v>
      </c>
      <c r="F19" s="103">
        <v>1</v>
      </c>
      <c r="G19" s="95">
        <v>2</v>
      </c>
      <c r="H19" s="7">
        <v>0</v>
      </c>
      <c r="I19" s="95">
        <v>0</v>
      </c>
      <c r="J19" s="94"/>
      <c r="K19" s="4"/>
      <c r="L19" s="4"/>
      <c r="M19" s="4"/>
      <c r="N19" s="95">
        <v>5</v>
      </c>
      <c r="O19" s="138"/>
      <c r="P19" s="105"/>
      <c r="Q19" s="4"/>
      <c r="R19" s="95">
        <v>1</v>
      </c>
      <c r="S19" s="117"/>
      <c r="T19" s="115">
        <v>0</v>
      </c>
      <c r="U19" s="7"/>
      <c r="V19" s="116"/>
      <c r="W19" s="116"/>
      <c r="X19" s="102"/>
    </row>
    <row r="20" spans="1:24" ht="24.75" customHeight="1">
      <c r="A20" s="10">
        <v>25</v>
      </c>
      <c r="B20" s="102">
        <v>381</v>
      </c>
      <c r="C20" s="7" t="s">
        <v>102</v>
      </c>
      <c r="D20" s="103" t="s">
        <v>129</v>
      </c>
      <c r="E20" s="7" t="s">
        <v>66</v>
      </c>
      <c r="F20" s="103">
        <v>1</v>
      </c>
      <c r="G20" s="95">
        <v>2</v>
      </c>
      <c r="H20" s="7">
        <v>1</v>
      </c>
      <c r="I20" s="95">
        <v>1</v>
      </c>
      <c r="J20" s="94"/>
      <c r="K20" s="4"/>
      <c r="L20" s="4"/>
      <c r="M20" s="4"/>
      <c r="N20" s="95">
        <v>6</v>
      </c>
      <c r="O20" s="137" t="s">
        <v>130</v>
      </c>
      <c r="P20" s="105" t="s">
        <v>180</v>
      </c>
      <c r="Q20" s="4" t="s">
        <v>181</v>
      </c>
      <c r="R20" s="95"/>
      <c r="S20" s="109"/>
      <c r="T20" s="115">
        <v>0</v>
      </c>
      <c r="U20" s="7"/>
      <c r="V20" s="116"/>
      <c r="W20" s="116"/>
      <c r="X20" s="102"/>
    </row>
    <row r="21" spans="1:24" ht="24.75" customHeight="1">
      <c r="A21" s="10">
        <v>25</v>
      </c>
      <c r="B21" s="102">
        <v>383</v>
      </c>
      <c r="C21" s="7" t="s">
        <v>102</v>
      </c>
      <c r="D21" s="103" t="s">
        <v>131</v>
      </c>
      <c r="E21" s="7" t="s">
        <v>132</v>
      </c>
      <c r="F21" s="103">
        <v>1</v>
      </c>
      <c r="G21" s="95">
        <v>2</v>
      </c>
      <c r="H21" s="7">
        <v>1</v>
      </c>
      <c r="I21" s="95">
        <v>1</v>
      </c>
      <c r="J21" s="94"/>
      <c r="K21" s="4"/>
      <c r="L21" s="4"/>
      <c r="M21" s="4"/>
      <c r="N21" s="95">
        <v>6</v>
      </c>
      <c r="O21" s="138" t="s">
        <v>185</v>
      </c>
      <c r="P21" s="105" t="s">
        <v>182</v>
      </c>
      <c r="Q21" s="4" t="s">
        <v>183</v>
      </c>
      <c r="R21" s="95"/>
      <c r="S21" s="109"/>
      <c r="T21" s="115">
        <v>1</v>
      </c>
      <c r="U21" s="7"/>
      <c r="V21" s="116"/>
      <c r="W21" s="116"/>
      <c r="X21" s="102"/>
    </row>
    <row r="22" spans="1:24" ht="24.75" customHeight="1">
      <c r="A22" s="10">
        <v>25</v>
      </c>
      <c r="B22" s="102">
        <v>384</v>
      </c>
      <c r="C22" s="7" t="s">
        <v>102</v>
      </c>
      <c r="D22" s="103" t="s">
        <v>133</v>
      </c>
      <c r="E22" s="7" t="s">
        <v>65</v>
      </c>
      <c r="F22" s="103">
        <v>1</v>
      </c>
      <c r="G22" s="95">
        <v>2</v>
      </c>
      <c r="H22" s="7">
        <v>1</v>
      </c>
      <c r="I22" s="95">
        <v>1</v>
      </c>
      <c r="J22" s="94"/>
      <c r="K22" s="4"/>
      <c r="L22" s="4"/>
      <c r="M22" s="4"/>
      <c r="N22" s="95">
        <v>6</v>
      </c>
      <c r="O22" s="138"/>
      <c r="P22" s="105"/>
      <c r="Q22" s="4"/>
      <c r="R22" s="95">
        <v>0</v>
      </c>
      <c r="S22" s="109"/>
      <c r="T22" s="115">
        <v>0</v>
      </c>
      <c r="U22" s="7"/>
      <c r="V22" s="116"/>
      <c r="W22" s="116"/>
      <c r="X22" s="102"/>
    </row>
    <row r="23" spans="1:24" ht="24.75" customHeight="1">
      <c r="A23" s="10">
        <v>25</v>
      </c>
      <c r="B23" s="102">
        <v>425</v>
      </c>
      <c r="C23" s="7" t="s">
        <v>102</v>
      </c>
      <c r="D23" s="103" t="s">
        <v>134</v>
      </c>
      <c r="E23" s="7" t="s">
        <v>58</v>
      </c>
      <c r="F23" s="103">
        <v>1</v>
      </c>
      <c r="G23" s="95">
        <v>2</v>
      </c>
      <c r="H23" s="7">
        <v>0</v>
      </c>
      <c r="I23" s="95">
        <v>0</v>
      </c>
      <c r="J23" s="94"/>
      <c r="K23" s="4"/>
      <c r="L23" s="4"/>
      <c r="M23" s="4"/>
      <c r="N23" s="95">
        <v>0</v>
      </c>
      <c r="O23" s="139"/>
      <c r="P23" s="105"/>
      <c r="Q23" s="4"/>
      <c r="R23" s="95">
        <v>0</v>
      </c>
      <c r="S23" s="109"/>
      <c r="T23" s="115">
        <v>0</v>
      </c>
      <c r="U23" s="7"/>
      <c r="V23" s="116"/>
      <c r="W23" s="116"/>
      <c r="X23" s="102"/>
    </row>
    <row r="24" spans="1:24" ht="24.75" customHeight="1">
      <c r="A24" s="10">
        <v>25</v>
      </c>
      <c r="B24" s="102">
        <v>441</v>
      </c>
      <c r="C24" s="7" t="s">
        <v>102</v>
      </c>
      <c r="D24" s="103" t="s">
        <v>135</v>
      </c>
      <c r="E24" s="7" t="s">
        <v>136</v>
      </c>
      <c r="F24" s="103">
        <v>1</v>
      </c>
      <c r="G24" s="95">
        <v>2</v>
      </c>
      <c r="H24" s="7">
        <v>0</v>
      </c>
      <c r="I24" s="95">
        <v>0</v>
      </c>
      <c r="J24" s="94"/>
      <c r="K24" s="4"/>
      <c r="L24" s="4"/>
      <c r="M24" s="4"/>
      <c r="N24" s="95">
        <v>5</v>
      </c>
      <c r="O24" s="139"/>
      <c r="P24" s="105"/>
      <c r="Q24" s="4"/>
      <c r="R24" s="95">
        <v>0</v>
      </c>
      <c r="S24" s="109"/>
      <c r="T24" s="115">
        <v>1</v>
      </c>
      <c r="U24" s="7"/>
      <c r="V24" s="116"/>
      <c r="W24" s="116"/>
      <c r="X24" s="102"/>
    </row>
    <row r="25" spans="1:24" ht="24.75" customHeight="1">
      <c r="A25" s="10">
        <v>25</v>
      </c>
      <c r="B25" s="102">
        <v>442</v>
      </c>
      <c r="C25" s="7" t="s">
        <v>102</v>
      </c>
      <c r="D25" s="103" t="s">
        <v>137</v>
      </c>
      <c r="E25" s="7" t="s">
        <v>138</v>
      </c>
      <c r="F25" s="103">
        <v>1</v>
      </c>
      <c r="G25" s="95">
        <v>2</v>
      </c>
      <c r="H25" s="7">
        <v>0</v>
      </c>
      <c r="I25" s="95">
        <v>0</v>
      </c>
      <c r="J25" s="94"/>
      <c r="K25" s="4"/>
      <c r="L25" s="4"/>
      <c r="M25" s="4"/>
      <c r="N25" s="95">
        <v>0</v>
      </c>
      <c r="O25" s="139"/>
      <c r="P25" s="105"/>
      <c r="Q25" s="4"/>
      <c r="R25" s="95">
        <v>0</v>
      </c>
      <c r="S25" s="109"/>
      <c r="T25" s="115">
        <v>0</v>
      </c>
      <c r="U25" s="7"/>
      <c r="V25" s="116"/>
      <c r="W25" s="116"/>
      <c r="X25" s="102"/>
    </row>
    <row r="26" spans="1:24" ht="24.75" customHeight="1">
      <c r="A26" s="10">
        <v>25</v>
      </c>
      <c r="B26" s="102">
        <v>443</v>
      </c>
      <c r="C26" s="7" t="s">
        <v>102</v>
      </c>
      <c r="D26" s="103" t="s">
        <v>139</v>
      </c>
      <c r="E26" s="7" t="s">
        <v>66</v>
      </c>
      <c r="F26" s="103">
        <v>1</v>
      </c>
      <c r="G26" s="95">
        <v>2</v>
      </c>
      <c r="H26" s="7">
        <v>0</v>
      </c>
      <c r="I26" s="95">
        <v>0</v>
      </c>
      <c r="J26" s="94"/>
      <c r="K26" s="4"/>
      <c r="L26" s="4"/>
      <c r="M26" s="4"/>
      <c r="N26" s="95">
        <v>0</v>
      </c>
      <c r="O26" s="139"/>
      <c r="P26" s="105"/>
      <c r="Q26" s="4"/>
      <c r="R26" s="95">
        <v>0</v>
      </c>
      <c r="S26" s="109"/>
      <c r="T26" s="115">
        <v>0</v>
      </c>
      <c r="U26" s="7"/>
      <c r="V26" s="116"/>
      <c r="W26" s="116"/>
      <c r="X26" s="102"/>
    </row>
    <row r="27" spans="1:24" ht="24.75" customHeight="1">
      <c r="A27" s="10">
        <v>25</v>
      </c>
      <c r="B27" s="102">
        <v>482</v>
      </c>
      <c r="C27" s="7" t="s">
        <v>102</v>
      </c>
      <c r="D27" s="103" t="s">
        <v>140</v>
      </c>
      <c r="E27" s="7" t="s">
        <v>57</v>
      </c>
      <c r="F27" s="103">
        <v>1</v>
      </c>
      <c r="G27" s="95">
        <v>2</v>
      </c>
      <c r="H27" s="7">
        <v>0</v>
      </c>
      <c r="I27" s="95">
        <v>0</v>
      </c>
      <c r="J27" s="94"/>
      <c r="K27" s="4"/>
      <c r="L27" s="4"/>
      <c r="M27" s="4"/>
      <c r="N27" s="95">
        <v>5</v>
      </c>
      <c r="O27" s="139"/>
      <c r="P27" s="105"/>
      <c r="Q27" s="4"/>
      <c r="R27" s="95">
        <v>0</v>
      </c>
      <c r="S27" s="109"/>
      <c r="T27" s="115">
        <v>0</v>
      </c>
      <c r="U27" s="7"/>
      <c r="V27" s="116"/>
      <c r="W27" s="116"/>
      <c r="X27" s="102"/>
    </row>
    <row r="28" spans="1:24" ht="24.75" customHeight="1">
      <c r="A28" s="10">
        <v>25</v>
      </c>
      <c r="B28" s="102">
        <v>483</v>
      </c>
      <c r="C28" s="7" t="s">
        <v>102</v>
      </c>
      <c r="D28" s="103" t="s">
        <v>141</v>
      </c>
      <c r="E28" s="7" t="s">
        <v>142</v>
      </c>
      <c r="F28" s="103">
        <v>1</v>
      </c>
      <c r="G28" s="95">
        <v>2</v>
      </c>
      <c r="H28" s="7">
        <v>0</v>
      </c>
      <c r="I28" s="95">
        <v>0</v>
      </c>
      <c r="J28" s="94"/>
      <c r="K28" s="4"/>
      <c r="L28" s="4"/>
      <c r="M28" s="4"/>
      <c r="N28" s="95">
        <v>0</v>
      </c>
      <c r="O28" s="139"/>
      <c r="P28" s="105"/>
      <c r="Q28" s="4"/>
      <c r="R28" s="95">
        <v>0</v>
      </c>
      <c r="S28" s="109"/>
      <c r="T28" s="115">
        <v>0</v>
      </c>
      <c r="U28" s="7"/>
      <c r="V28" s="116"/>
      <c r="W28" s="116"/>
      <c r="X28" s="102"/>
    </row>
    <row r="29" spans="1:24" ht="24.75" customHeight="1">
      <c r="A29" s="10">
        <v>25</v>
      </c>
      <c r="B29" s="102">
        <v>501</v>
      </c>
      <c r="C29" s="7" t="s">
        <v>102</v>
      </c>
      <c r="D29" s="103" t="s">
        <v>143</v>
      </c>
      <c r="E29" s="7" t="s">
        <v>66</v>
      </c>
      <c r="F29" s="103">
        <v>1</v>
      </c>
      <c r="G29" s="95">
        <v>2</v>
      </c>
      <c r="H29" s="7">
        <v>0</v>
      </c>
      <c r="I29" s="95">
        <v>0</v>
      </c>
      <c r="J29" s="94"/>
      <c r="K29" s="4"/>
      <c r="L29" s="4"/>
      <c r="M29" s="4"/>
      <c r="N29" s="95">
        <v>0</v>
      </c>
      <c r="O29" s="139"/>
      <c r="P29" s="105"/>
      <c r="Q29" s="4"/>
      <c r="R29" s="95">
        <v>0</v>
      </c>
      <c r="S29" s="109"/>
      <c r="T29" s="115">
        <v>0</v>
      </c>
      <c r="U29" s="7"/>
      <c r="V29" s="116"/>
      <c r="W29" s="116"/>
      <c r="X29" s="102"/>
    </row>
    <row r="30" spans="1:24" ht="24.75" customHeight="1">
      <c r="A30" s="10">
        <v>25</v>
      </c>
      <c r="B30" s="102">
        <v>502</v>
      </c>
      <c r="C30" s="7" t="s">
        <v>102</v>
      </c>
      <c r="D30" s="103" t="s">
        <v>144</v>
      </c>
      <c r="E30" s="7" t="s">
        <v>58</v>
      </c>
      <c r="F30" s="103">
        <v>1</v>
      </c>
      <c r="G30" s="95">
        <v>2</v>
      </c>
      <c r="H30" s="7">
        <v>0</v>
      </c>
      <c r="I30" s="95">
        <v>0</v>
      </c>
      <c r="J30" s="94"/>
      <c r="K30" s="4"/>
      <c r="L30" s="4"/>
      <c r="M30" s="4"/>
      <c r="N30" s="95">
        <v>5</v>
      </c>
      <c r="O30" s="139"/>
      <c r="P30" s="105"/>
      <c r="Q30" s="4"/>
      <c r="R30" s="95">
        <v>0</v>
      </c>
      <c r="S30" s="109"/>
      <c r="T30" s="115">
        <v>0</v>
      </c>
      <c r="U30" s="7"/>
      <c r="V30" s="116"/>
      <c r="W30" s="116"/>
      <c r="X30" s="102"/>
    </row>
    <row r="31" spans="1:24" ht="24.75" customHeight="1">
      <c r="A31" s="10">
        <v>25</v>
      </c>
      <c r="B31" s="102">
        <v>503</v>
      </c>
      <c r="C31" s="7" t="s">
        <v>102</v>
      </c>
      <c r="D31" s="103" t="s">
        <v>145</v>
      </c>
      <c r="E31" s="7" t="s">
        <v>66</v>
      </c>
      <c r="F31" s="103">
        <v>1</v>
      </c>
      <c r="G31" s="95">
        <v>2</v>
      </c>
      <c r="H31" s="7">
        <v>0</v>
      </c>
      <c r="I31" s="95">
        <v>0</v>
      </c>
      <c r="J31" s="94"/>
      <c r="K31" s="4"/>
      <c r="L31" s="4"/>
      <c r="M31" s="4"/>
      <c r="N31" s="95">
        <v>0</v>
      </c>
      <c r="O31" s="139"/>
      <c r="P31" s="105"/>
      <c r="Q31" s="4"/>
      <c r="R31" s="95">
        <v>0</v>
      </c>
      <c r="S31" s="109"/>
      <c r="T31" s="115">
        <v>0</v>
      </c>
      <c r="U31" s="7"/>
      <c r="V31" s="116"/>
      <c r="W31" s="116"/>
      <c r="X31" s="102"/>
    </row>
    <row r="32" spans="1:24" ht="24.75" customHeight="1" thickBot="1">
      <c r="A32" s="10">
        <v>25</v>
      </c>
      <c r="B32" s="118">
        <v>504</v>
      </c>
      <c r="C32" s="7" t="s">
        <v>102</v>
      </c>
      <c r="D32" s="119" t="s">
        <v>146</v>
      </c>
      <c r="E32" s="120" t="s">
        <v>147</v>
      </c>
      <c r="F32" s="119">
        <v>1</v>
      </c>
      <c r="G32" s="121">
        <v>2</v>
      </c>
      <c r="H32" s="120">
        <v>0</v>
      </c>
      <c r="I32" s="121">
        <v>0</v>
      </c>
      <c r="J32" s="122"/>
      <c r="K32" s="5"/>
      <c r="L32" s="5"/>
      <c r="M32" s="5"/>
      <c r="N32" s="121">
        <v>0</v>
      </c>
      <c r="O32" s="140"/>
      <c r="P32" s="123"/>
      <c r="Q32" s="5"/>
      <c r="R32" s="121">
        <v>0</v>
      </c>
      <c r="S32" s="124"/>
      <c r="T32" s="125">
        <v>0</v>
      </c>
      <c r="U32" s="120"/>
      <c r="V32" s="126"/>
      <c r="W32" s="126"/>
      <c r="X32" s="118"/>
    </row>
    <row r="33" spans="1:24" ht="24.75" customHeight="1" thickBot="1">
      <c r="A33" s="127"/>
      <c r="B33" s="128">
        <v>1000</v>
      </c>
      <c r="C33" s="145" t="s">
        <v>67</v>
      </c>
      <c r="D33" s="145"/>
      <c r="E33" s="11"/>
      <c r="F33" s="129"/>
      <c r="G33" s="130"/>
      <c r="H33" s="49">
        <f>SUM(H7:H32)</f>
        <v>14</v>
      </c>
      <c r="I33" s="131">
        <f>SUM(I7:I32)</f>
        <v>14</v>
      </c>
      <c r="J33" s="49">
        <f>COUNTA(J7:J32)</f>
        <v>2</v>
      </c>
      <c r="K33" s="12"/>
      <c r="L33" s="12"/>
      <c r="M33" s="12"/>
      <c r="N33" s="130"/>
      <c r="O33" s="49">
        <f>COUNTA(O7:O32)</f>
        <v>10</v>
      </c>
      <c r="P33" s="12"/>
      <c r="Q33" s="12"/>
      <c r="R33" s="130"/>
      <c r="S33" s="49">
        <f>COUNTA(S7:S32)</f>
        <v>2</v>
      </c>
      <c r="T33" s="132">
        <f>SUM(T7:T32)</f>
        <v>3</v>
      </c>
      <c r="U33" s="11"/>
      <c r="V33" s="49">
        <f>COUNTA(V7:V32)</f>
        <v>2</v>
      </c>
      <c r="W33" s="133"/>
      <c r="X33" s="131">
        <f>SUM(X7:X32)</f>
        <v>2</v>
      </c>
    </row>
    <row r="34" spans="1:24" ht="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4.25" customHeight="1">
      <c r="A35" s="89" t="s">
        <v>25</v>
      </c>
      <c r="B35" s="90"/>
      <c r="C35" s="91"/>
      <c r="D35" s="91"/>
      <c r="E35" s="92"/>
      <c r="F35" s="92"/>
      <c r="G35" s="92"/>
      <c r="H35" s="92"/>
      <c r="I35" s="92"/>
      <c r="J35" s="9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2">
      <c r="A36" s="63" t="s">
        <v>29</v>
      </c>
      <c r="B36" s="63"/>
      <c r="C36" s="63"/>
      <c r="D36" s="63"/>
      <c r="E36" s="134"/>
      <c r="F36" s="134" t="s">
        <v>28</v>
      </c>
      <c r="G36" s="63"/>
      <c r="H36" s="13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2">
      <c r="A38" s="93" t="s">
        <v>68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2">
      <c r="A39" s="93" t="s">
        <v>69</v>
      </c>
      <c r="B39" s="63"/>
      <c r="C39" s="63"/>
      <c r="D39" s="93" t="s">
        <v>33</v>
      </c>
      <c r="E39" s="63"/>
      <c r="F39" s="63"/>
      <c r="G39" s="63"/>
      <c r="H39" s="63"/>
      <c r="I39" s="63"/>
      <c r="J39" s="93" t="s">
        <v>70</v>
      </c>
      <c r="K39" s="93" t="s">
        <v>71</v>
      </c>
      <c r="L39" s="93" t="s">
        <v>72</v>
      </c>
      <c r="M39" s="63"/>
      <c r="N39" s="63"/>
      <c r="O39" s="63"/>
      <c r="P39" s="93" t="s">
        <v>73</v>
      </c>
      <c r="Q39" s="63"/>
      <c r="R39" s="63"/>
      <c r="S39" s="93" t="s">
        <v>74</v>
      </c>
      <c r="T39" s="63"/>
      <c r="U39" s="63"/>
      <c r="V39" s="93" t="s">
        <v>75</v>
      </c>
      <c r="W39" s="63"/>
      <c r="X39" s="63"/>
    </row>
    <row r="40" spans="1:24" ht="12">
      <c r="A40" s="63" t="s">
        <v>76</v>
      </c>
      <c r="B40" s="63"/>
      <c r="C40" s="63"/>
      <c r="D40" s="63" t="s">
        <v>77</v>
      </c>
      <c r="E40" s="63"/>
      <c r="F40" s="63"/>
      <c r="G40" s="63"/>
      <c r="H40" s="63"/>
      <c r="I40" s="63"/>
      <c r="J40" s="63" t="s">
        <v>78</v>
      </c>
      <c r="K40" s="63" t="s">
        <v>78</v>
      </c>
      <c r="L40" s="93" t="s">
        <v>79</v>
      </c>
      <c r="M40" s="63"/>
      <c r="N40" s="63"/>
      <c r="O40" s="63"/>
      <c r="P40" s="93" t="s">
        <v>55</v>
      </c>
      <c r="Q40" s="63"/>
      <c r="R40" s="63"/>
      <c r="S40" s="93" t="s">
        <v>80</v>
      </c>
      <c r="T40" s="63"/>
      <c r="U40" s="63"/>
      <c r="V40" s="93" t="s">
        <v>81</v>
      </c>
      <c r="W40" s="63"/>
      <c r="X40" s="63"/>
    </row>
    <row r="41" spans="1:24" ht="12">
      <c r="A41" s="63" t="s">
        <v>82</v>
      </c>
      <c r="B41" s="63"/>
      <c r="C41" s="63"/>
      <c r="D41" s="63" t="s">
        <v>184</v>
      </c>
      <c r="E41" s="63"/>
      <c r="F41" s="63"/>
      <c r="G41" s="63"/>
      <c r="H41" s="63"/>
      <c r="I41" s="63"/>
      <c r="J41" s="63" t="s">
        <v>83</v>
      </c>
      <c r="K41" s="63" t="s">
        <v>83</v>
      </c>
      <c r="L41" s="63" t="s">
        <v>84</v>
      </c>
      <c r="M41" s="63"/>
      <c r="N41" s="63"/>
      <c r="O41" s="63"/>
      <c r="P41" s="63" t="s">
        <v>85</v>
      </c>
      <c r="Q41" s="63"/>
      <c r="R41" s="63"/>
      <c r="S41" s="63"/>
      <c r="T41" s="63" t="s">
        <v>86</v>
      </c>
      <c r="U41" s="63"/>
      <c r="V41" s="63" t="s">
        <v>87</v>
      </c>
      <c r="W41" s="63"/>
      <c r="X41" s="63"/>
    </row>
    <row r="42" spans="1:24" ht="1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 t="s">
        <v>88</v>
      </c>
      <c r="M42" s="63"/>
      <c r="N42" s="63"/>
      <c r="O42" s="63"/>
      <c r="P42" s="63" t="s">
        <v>89</v>
      </c>
      <c r="Q42" s="63"/>
      <c r="R42" s="63"/>
      <c r="S42" s="63"/>
      <c r="T42" s="63" t="s">
        <v>90</v>
      </c>
      <c r="U42" s="63"/>
      <c r="V42" s="63" t="s">
        <v>91</v>
      </c>
      <c r="W42" s="63"/>
      <c r="X42" s="63"/>
    </row>
    <row r="43" spans="1:24" ht="1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 t="s">
        <v>92</v>
      </c>
      <c r="M43" s="63"/>
      <c r="N43" s="63"/>
      <c r="O43" s="63"/>
      <c r="P43" s="63"/>
      <c r="Q43" s="63"/>
      <c r="R43" s="63"/>
      <c r="S43" s="63"/>
      <c r="T43" s="63"/>
      <c r="U43" s="63"/>
      <c r="V43" s="63" t="s">
        <v>93</v>
      </c>
      <c r="W43" s="63"/>
      <c r="X43" s="63"/>
    </row>
    <row r="44" spans="1:24" ht="1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 t="s">
        <v>94</v>
      </c>
      <c r="M44" s="63"/>
      <c r="N44" s="63"/>
      <c r="O44" s="63"/>
      <c r="P44" s="63"/>
      <c r="Q44" s="63"/>
      <c r="R44" s="63"/>
      <c r="S44" s="63"/>
      <c r="T44" s="63"/>
      <c r="U44" s="63"/>
      <c r="V44" s="63" t="s">
        <v>95</v>
      </c>
      <c r="W44" s="63"/>
      <c r="X44" s="63"/>
    </row>
    <row r="45" spans="1:24" ht="1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 t="s">
        <v>96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 t="s">
        <v>97</v>
      </c>
      <c r="M46" s="63"/>
      <c r="N46" s="63"/>
      <c r="O46" s="63"/>
      <c r="P46" s="63"/>
      <c r="Q46" s="63"/>
      <c r="R46" s="63"/>
      <c r="S46" s="63"/>
      <c r="T46" s="63"/>
      <c r="U46" s="63"/>
      <c r="V46" s="93" t="s">
        <v>98</v>
      </c>
      <c r="W46" s="63"/>
      <c r="X46" s="63"/>
    </row>
    <row r="47" spans="1:24" ht="1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 t="s">
        <v>99</v>
      </c>
      <c r="M47" s="63"/>
      <c r="N47" s="63"/>
      <c r="O47" s="63"/>
      <c r="P47" s="63"/>
      <c r="Q47" s="63"/>
      <c r="R47" s="63"/>
      <c r="S47" s="63"/>
      <c r="T47" s="63"/>
      <c r="U47" s="63"/>
      <c r="V47" s="63" t="s">
        <v>100</v>
      </c>
      <c r="W47" s="63"/>
      <c r="X47" s="63"/>
    </row>
    <row r="48" spans="1:24" ht="1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 t="s">
        <v>101</v>
      </c>
      <c r="W48" s="63"/>
      <c r="X48" s="63"/>
    </row>
    <row r="49" spans="1:24" ht="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33:D33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6" r:id="rId1" display="http://www.stat.go.jp/index/seido/9-5.htm"/>
  </hyperlinks>
  <printOptions/>
  <pageMargins left="0.39" right="0.15748031496062992" top="0.5905511811023623" bottom="0.5905511811023623" header="0.5118110236220472" footer="0.5118110236220472"/>
  <pageSetup horizontalDpi="600" verticalDpi="6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5"/>
  <sheetViews>
    <sheetView view="pageBreakPreview" zoomScaleSheetLayoutView="100" workbookViewId="0" topLeftCell="B1">
      <selection activeCell="G40" sqref="G40"/>
    </sheetView>
  </sheetViews>
  <sheetFormatPr defaultColWidth="9.00390625" defaultRowHeight="13.5"/>
  <cols>
    <col min="1" max="1" width="9.00390625" style="1" customWidth="1"/>
    <col min="2" max="3" width="5.00390625" style="1" customWidth="1"/>
    <col min="4" max="4" width="7.00390625" style="1" customWidth="1"/>
    <col min="5" max="5" width="12.00390625" style="1" customWidth="1"/>
    <col min="6" max="6" width="4.75390625" style="1" customWidth="1"/>
    <col min="7" max="7" width="10.25390625" style="1" customWidth="1"/>
    <col min="8" max="8" width="4.75390625" style="1" customWidth="1"/>
    <col min="9" max="9" width="6.125" style="1" customWidth="1"/>
    <col min="10" max="10" width="4.375" style="1" customWidth="1"/>
    <col min="11" max="11" width="5.375" style="1" customWidth="1"/>
    <col min="12" max="12" width="6.50390625" style="1" customWidth="1"/>
    <col min="13" max="13" width="5.75390625" style="1" customWidth="1"/>
    <col min="14" max="14" width="6.375" style="1" customWidth="1"/>
    <col min="15" max="15" width="5.875" style="1" customWidth="1"/>
    <col min="16" max="16" width="5.625" style="1" customWidth="1"/>
    <col min="17" max="17" width="6.625" style="1" customWidth="1"/>
    <col min="18" max="19" width="5.875" style="1" customWidth="1"/>
    <col min="20" max="20" width="6.50390625" style="1" customWidth="1"/>
    <col min="21" max="21" width="6.00390625" style="1" customWidth="1"/>
    <col min="22" max="22" width="6.50390625" style="1" customWidth="1"/>
    <col min="23" max="23" width="6.125" style="1" customWidth="1"/>
    <col min="24" max="25" width="6.625" style="1" customWidth="1"/>
    <col min="26" max="26" width="6.125" style="1" customWidth="1"/>
    <col min="27" max="27" width="6.625" style="1" customWidth="1"/>
    <col min="28" max="28" width="6.75390625" style="1" customWidth="1"/>
    <col min="29" max="16384" width="9.00390625" style="1" customWidth="1"/>
  </cols>
  <sheetData>
    <row r="1" ht="12">
      <c r="B1" s="1" t="s">
        <v>20</v>
      </c>
    </row>
    <row r="2" spans="2:3" ht="22.5" customHeight="1" thickBot="1">
      <c r="B2" s="34" t="s">
        <v>21</v>
      </c>
      <c r="C2" s="2"/>
    </row>
    <row r="3" spans="2:28" ht="25.5" customHeight="1" thickBot="1">
      <c r="B3" s="34"/>
      <c r="C3" s="176" t="s">
        <v>27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  <c r="W3" s="1"/>
      <c r="AB3" s="1"/>
    </row>
    <row r="4" spans="2:28" ht="19.5" customHeight="1" thickBot="1">
      <c r="B4" s="34"/>
      <c r="C4" s="72">
        <v>1</v>
      </c>
      <c r="D4" s="141">
        <v>38808</v>
      </c>
      <c r="E4" s="175"/>
      <c r="F4" s="175"/>
      <c r="G4" s="72">
        <v>2</v>
      </c>
      <c r="H4" s="141">
        <v>38838</v>
      </c>
      <c r="I4" s="175"/>
      <c r="J4" s="175"/>
      <c r="K4" s="72">
        <v>3</v>
      </c>
      <c r="L4" s="73" t="s">
        <v>148</v>
      </c>
      <c r="M4" s="74"/>
      <c r="N4" s="74"/>
      <c r="O4" s="75"/>
      <c r="AB4" s="1"/>
    </row>
    <row r="5" spans="2:28" ht="27.75" customHeight="1" thickBot="1">
      <c r="B5"/>
      <c r="C5" s="64"/>
      <c r="D5" s="64"/>
      <c r="E5" s="64"/>
      <c r="F5" s="64"/>
      <c r="G5" s="64"/>
      <c r="H5" s="64"/>
      <c r="I5" s="64"/>
      <c r="J5" s="65"/>
      <c r="K5" s="66"/>
      <c r="L5" s="66"/>
      <c r="M5" s="64"/>
      <c r="N5" s="64"/>
      <c r="O5" s="64"/>
      <c r="P5" s="64"/>
      <c r="Q5" s="64"/>
      <c r="R5" s="64"/>
      <c r="S5" s="64"/>
      <c r="T5" s="65"/>
      <c r="U5" s="66"/>
      <c r="V5" s="66"/>
      <c r="W5" s="64"/>
      <c r="X5" s="64"/>
      <c r="Y5" s="66"/>
      <c r="Z5" s="66"/>
      <c r="AA5" s="66"/>
      <c r="AB5"/>
    </row>
    <row r="6" spans="2:28" ht="13.5" customHeight="1" thickBot="1">
      <c r="B6"/>
      <c r="C6" s="64"/>
      <c r="D6" s="64"/>
      <c r="E6" s="64"/>
      <c r="F6" s="68" t="s">
        <v>26</v>
      </c>
      <c r="G6" s="69"/>
      <c r="H6" s="70">
        <v>3</v>
      </c>
      <c r="I6" s="67"/>
      <c r="J6" s="67"/>
      <c r="K6" s="67"/>
      <c r="L6" s="67"/>
      <c r="M6" s="68" t="s">
        <v>26</v>
      </c>
      <c r="N6" s="69"/>
      <c r="O6" s="70">
        <v>3</v>
      </c>
      <c r="P6" s="64"/>
      <c r="Q6" s="64"/>
      <c r="R6" s="68" t="s">
        <v>26</v>
      </c>
      <c r="S6" s="69"/>
      <c r="T6" s="70">
        <v>3</v>
      </c>
      <c r="U6" s="71"/>
      <c r="V6" s="66"/>
      <c r="W6" s="68" t="s">
        <v>26</v>
      </c>
      <c r="X6" s="69"/>
      <c r="Y6" s="69"/>
      <c r="Z6" s="70">
        <v>1</v>
      </c>
      <c r="AA6" s="66"/>
      <c r="AB6"/>
    </row>
    <row r="7" spans="2:28" ht="26.25" customHeight="1">
      <c r="B7" s="148" t="s">
        <v>6</v>
      </c>
      <c r="C7" s="188" t="s">
        <v>22</v>
      </c>
      <c r="D7" s="169" t="s">
        <v>0</v>
      </c>
      <c r="E7" s="157" t="s">
        <v>23</v>
      </c>
      <c r="F7" s="179" t="s">
        <v>24</v>
      </c>
      <c r="G7" s="180"/>
      <c r="H7" s="180"/>
      <c r="I7" s="180"/>
      <c r="J7" s="180"/>
      <c r="K7" s="180"/>
      <c r="L7" s="181"/>
      <c r="M7" s="182" t="s">
        <v>11</v>
      </c>
      <c r="N7" s="180"/>
      <c r="O7" s="180"/>
      <c r="P7" s="180"/>
      <c r="Q7" s="183"/>
      <c r="R7" s="179" t="s">
        <v>4</v>
      </c>
      <c r="S7" s="180"/>
      <c r="T7" s="180"/>
      <c r="U7" s="180"/>
      <c r="V7" s="181"/>
      <c r="W7" s="193" t="s">
        <v>9</v>
      </c>
      <c r="X7" s="194"/>
      <c r="Y7" s="194"/>
      <c r="Z7" s="195"/>
      <c r="AA7" s="195"/>
      <c r="AB7" s="196"/>
    </row>
    <row r="8" spans="2:28" ht="15.75" customHeight="1">
      <c r="B8" s="149"/>
      <c r="C8" s="189"/>
      <c r="D8" s="167"/>
      <c r="E8" s="158"/>
      <c r="F8" s="185" t="s">
        <v>7</v>
      </c>
      <c r="G8" s="186" t="s">
        <v>10</v>
      </c>
      <c r="H8" s="184" t="s">
        <v>3</v>
      </c>
      <c r="I8" s="15"/>
      <c r="J8" s="184" t="s">
        <v>2</v>
      </c>
      <c r="K8" s="15"/>
      <c r="L8" s="191" t="s">
        <v>8</v>
      </c>
      <c r="M8" s="192" t="s">
        <v>1</v>
      </c>
      <c r="N8" s="15"/>
      <c r="O8" s="184" t="s">
        <v>2</v>
      </c>
      <c r="P8" s="15"/>
      <c r="Q8" s="184" t="s">
        <v>8</v>
      </c>
      <c r="R8" s="204" t="s">
        <v>5</v>
      </c>
      <c r="S8" s="15"/>
      <c r="T8" s="184" t="s">
        <v>2</v>
      </c>
      <c r="U8" s="15"/>
      <c r="V8" s="191" t="s">
        <v>8</v>
      </c>
      <c r="W8" s="202" t="s">
        <v>14</v>
      </c>
      <c r="X8" s="15"/>
      <c r="Y8" s="200" t="s">
        <v>8</v>
      </c>
      <c r="Z8" s="197" t="s">
        <v>16</v>
      </c>
      <c r="AA8" s="198"/>
      <c r="AB8" s="199"/>
    </row>
    <row r="9" spans="2:28" ht="51.75" customHeight="1">
      <c r="B9" s="149"/>
      <c r="C9" s="190"/>
      <c r="D9" s="167"/>
      <c r="E9" s="158"/>
      <c r="F9" s="185"/>
      <c r="G9" s="187"/>
      <c r="H9" s="184"/>
      <c r="I9" s="31" t="s">
        <v>19</v>
      </c>
      <c r="J9" s="184"/>
      <c r="K9" s="32" t="s">
        <v>12</v>
      </c>
      <c r="L9" s="191"/>
      <c r="M9" s="192"/>
      <c r="N9" s="31" t="s">
        <v>19</v>
      </c>
      <c r="O9" s="184"/>
      <c r="P9" s="32" t="s">
        <v>12</v>
      </c>
      <c r="Q9" s="184"/>
      <c r="R9" s="185"/>
      <c r="S9" s="31" t="s">
        <v>19</v>
      </c>
      <c r="T9" s="205"/>
      <c r="U9" s="32" t="s">
        <v>12</v>
      </c>
      <c r="V9" s="191"/>
      <c r="W9" s="203"/>
      <c r="X9" s="14" t="s">
        <v>15</v>
      </c>
      <c r="Y9" s="201"/>
      <c r="Z9" s="3" t="s">
        <v>14</v>
      </c>
      <c r="AA9" s="3" t="s">
        <v>15</v>
      </c>
      <c r="AB9" s="62" t="s">
        <v>8</v>
      </c>
    </row>
    <row r="10" spans="2:28" ht="14.25" customHeight="1">
      <c r="B10" s="10">
        <v>25</v>
      </c>
      <c r="C10" s="6">
        <v>201</v>
      </c>
      <c r="D10" s="7" t="s">
        <v>102</v>
      </c>
      <c r="E10" s="95" t="s">
        <v>103</v>
      </c>
      <c r="F10" s="96">
        <v>30</v>
      </c>
      <c r="G10" s="4" t="s">
        <v>149</v>
      </c>
      <c r="H10" s="4">
        <v>70</v>
      </c>
      <c r="I10" s="4">
        <v>58</v>
      </c>
      <c r="J10" s="4">
        <v>820</v>
      </c>
      <c r="K10" s="4">
        <v>246</v>
      </c>
      <c r="L10" s="41">
        <f aca="true" t="shared" si="0" ref="L10:L36">IF(H10=""," ",ROUND(K10/J10*100,1))</f>
        <v>30</v>
      </c>
      <c r="M10" s="8">
        <v>46</v>
      </c>
      <c r="N10" s="4">
        <v>40</v>
      </c>
      <c r="O10" s="4">
        <v>576</v>
      </c>
      <c r="P10" s="4">
        <v>165</v>
      </c>
      <c r="Q10" s="41">
        <f aca="true" t="shared" si="1" ref="Q10:Q36">IF(M10=""," ",ROUND(P10/O10*100,1))</f>
        <v>28.6</v>
      </c>
      <c r="R10" s="8">
        <v>6</v>
      </c>
      <c r="S10" s="4">
        <v>5</v>
      </c>
      <c r="T10" s="4">
        <v>60</v>
      </c>
      <c r="U10" s="4">
        <v>8</v>
      </c>
      <c r="V10" s="41">
        <f aca="true" t="shared" si="2" ref="V10:V40">IF(R10=""," ",ROUND(U10/T10*100,1))</f>
        <v>13.3</v>
      </c>
      <c r="W10" s="7">
        <v>367</v>
      </c>
      <c r="X10" s="4">
        <v>36</v>
      </c>
      <c r="Y10" s="57">
        <f>IF(W10=""," ",ROUND(X10/W10*100,1))</f>
        <v>9.8</v>
      </c>
      <c r="Z10" s="4">
        <v>254</v>
      </c>
      <c r="AA10" s="4">
        <v>16</v>
      </c>
      <c r="AB10" s="52">
        <f>IF(Z10=""," ",ROUND(AA10/Z10*100,1))</f>
        <v>6.3</v>
      </c>
    </row>
    <row r="11" spans="2:28" ht="14.25" customHeight="1">
      <c r="B11" s="10">
        <v>25</v>
      </c>
      <c r="C11" s="6">
        <v>202</v>
      </c>
      <c r="D11" s="7" t="s">
        <v>102</v>
      </c>
      <c r="E11" s="95" t="s">
        <v>108</v>
      </c>
      <c r="F11" s="96">
        <v>40</v>
      </c>
      <c r="G11" s="4" t="s">
        <v>150</v>
      </c>
      <c r="H11" s="4">
        <v>106</v>
      </c>
      <c r="I11" s="4">
        <v>88</v>
      </c>
      <c r="J11" s="4">
        <v>1745</v>
      </c>
      <c r="K11" s="4">
        <v>505</v>
      </c>
      <c r="L11" s="41">
        <f t="shared" si="0"/>
        <v>28.9</v>
      </c>
      <c r="M11" s="8">
        <v>34</v>
      </c>
      <c r="N11" s="4">
        <v>32</v>
      </c>
      <c r="O11" s="4">
        <v>479</v>
      </c>
      <c r="P11" s="4">
        <v>126</v>
      </c>
      <c r="Q11" s="41">
        <f t="shared" si="1"/>
        <v>26.3</v>
      </c>
      <c r="R11" s="8">
        <v>6</v>
      </c>
      <c r="S11" s="4">
        <v>3</v>
      </c>
      <c r="T11" s="4">
        <v>50</v>
      </c>
      <c r="U11" s="4">
        <v>5</v>
      </c>
      <c r="V11" s="41">
        <f t="shared" si="2"/>
        <v>10</v>
      </c>
      <c r="W11" s="7">
        <v>157</v>
      </c>
      <c r="X11" s="4">
        <v>25</v>
      </c>
      <c r="Y11" s="57">
        <f>IF(W11=""," ",ROUND(X11/W11*100,1))</f>
        <v>15.9</v>
      </c>
      <c r="Z11" s="4">
        <v>81</v>
      </c>
      <c r="AA11" s="4">
        <v>2</v>
      </c>
      <c r="AB11" s="52">
        <f>IF(Z11=""," ",ROUND(AA11/Z11*100,1))</f>
        <v>2.5</v>
      </c>
    </row>
    <row r="12" spans="2:28" ht="14.25" customHeight="1">
      <c r="B12" s="10">
        <v>25</v>
      </c>
      <c r="C12" s="6">
        <v>203</v>
      </c>
      <c r="D12" s="7" t="s">
        <v>102</v>
      </c>
      <c r="E12" s="95" t="s">
        <v>112</v>
      </c>
      <c r="F12" s="97">
        <v>40</v>
      </c>
      <c r="G12" s="4" t="s">
        <v>151</v>
      </c>
      <c r="H12" s="4">
        <v>21</v>
      </c>
      <c r="I12" s="4">
        <v>16</v>
      </c>
      <c r="J12" s="4">
        <v>241</v>
      </c>
      <c r="K12" s="4">
        <v>40</v>
      </c>
      <c r="L12" s="41">
        <f t="shared" si="0"/>
        <v>16.6</v>
      </c>
      <c r="M12" s="8">
        <v>21</v>
      </c>
      <c r="N12" s="4">
        <v>16</v>
      </c>
      <c r="O12" s="4">
        <v>241</v>
      </c>
      <c r="P12" s="4">
        <v>40</v>
      </c>
      <c r="Q12" s="41">
        <f t="shared" si="1"/>
        <v>16.6</v>
      </c>
      <c r="R12" s="8">
        <v>6</v>
      </c>
      <c r="S12" s="4">
        <v>3</v>
      </c>
      <c r="T12" s="4">
        <v>68</v>
      </c>
      <c r="U12" s="4">
        <v>3</v>
      </c>
      <c r="V12" s="41">
        <f t="shared" si="2"/>
        <v>4.4</v>
      </c>
      <c r="W12" s="7">
        <v>175</v>
      </c>
      <c r="X12" s="4">
        <v>16</v>
      </c>
      <c r="Y12" s="57">
        <f>IF(W12=""," ",ROUND(X12/W12*100,1))</f>
        <v>9.1</v>
      </c>
      <c r="Z12" s="4">
        <v>110</v>
      </c>
      <c r="AA12" s="4">
        <v>3</v>
      </c>
      <c r="AB12" s="52">
        <f>IF(Z12=""," ",ROUND(AA12/Z12*100,1))</f>
        <v>2.7</v>
      </c>
    </row>
    <row r="13" spans="2:28" ht="14.25" customHeight="1">
      <c r="B13" s="10">
        <v>25</v>
      </c>
      <c r="C13" s="6">
        <v>204</v>
      </c>
      <c r="D13" s="7" t="s">
        <v>102</v>
      </c>
      <c r="E13" s="98" t="s">
        <v>114</v>
      </c>
      <c r="F13" s="96">
        <v>40</v>
      </c>
      <c r="G13" s="4" t="s">
        <v>152</v>
      </c>
      <c r="H13" s="4">
        <v>65</v>
      </c>
      <c r="I13" s="4">
        <v>50</v>
      </c>
      <c r="J13" s="4">
        <v>1339</v>
      </c>
      <c r="K13" s="4">
        <v>276</v>
      </c>
      <c r="L13" s="41">
        <f t="shared" si="0"/>
        <v>20.6</v>
      </c>
      <c r="M13" s="8">
        <v>29</v>
      </c>
      <c r="N13" s="4">
        <v>22</v>
      </c>
      <c r="O13" s="4">
        <v>548</v>
      </c>
      <c r="P13" s="4">
        <v>73</v>
      </c>
      <c r="Q13" s="41">
        <f t="shared" si="1"/>
        <v>13.3</v>
      </c>
      <c r="R13" s="8">
        <v>6</v>
      </c>
      <c r="S13" s="4">
        <v>4</v>
      </c>
      <c r="T13" s="4">
        <v>42</v>
      </c>
      <c r="U13" s="4">
        <v>8</v>
      </c>
      <c r="V13" s="41">
        <f t="shared" si="2"/>
        <v>19</v>
      </c>
      <c r="W13" s="7">
        <v>124</v>
      </c>
      <c r="X13" s="4">
        <v>15</v>
      </c>
      <c r="Y13" s="57">
        <f aca="true" t="shared" si="3" ref="Y13:Y36">IF(W13=0," ",ROUND(X13/W13*100,1))</f>
        <v>12.1</v>
      </c>
      <c r="Z13" s="4">
        <v>73</v>
      </c>
      <c r="AA13" s="4">
        <v>3</v>
      </c>
      <c r="AB13" s="52">
        <f aca="true" t="shared" si="4" ref="AB13:AB36">IF(Z13=0," ",ROUND(AA13/Z13*100,1))</f>
        <v>4.1</v>
      </c>
    </row>
    <row r="14" spans="2:28" ht="14.25" customHeight="1">
      <c r="B14" s="10">
        <v>25</v>
      </c>
      <c r="C14" s="6">
        <v>206</v>
      </c>
      <c r="D14" s="7" t="s">
        <v>102</v>
      </c>
      <c r="E14" s="95" t="s">
        <v>116</v>
      </c>
      <c r="F14" s="96">
        <v>50</v>
      </c>
      <c r="G14" s="4" t="s">
        <v>153</v>
      </c>
      <c r="H14" s="4">
        <v>71</v>
      </c>
      <c r="I14" s="4">
        <v>65</v>
      </c>
      <c r="J14" s="4">
        <v>1148</v>
      </c>
      <c r="K14" s="4">
        <v>345</v>
      </c>
      <c r="L14" s="41">
        <f t="shared" si="0"/>
        <v>30.1</v>
      </c>
      <c r="M14" s="8">
        <v>23</v>
      </c>
      <c r="N14" s="4">
        <v>22</v>
      </c>
      <c r="O14" s="4">
        <v>339</v>
      </c>
      <c r="P14" s="4">
        <v>80</v>
      </c>
      <c r="Q14" s="41">
        <f t="shared" si="1"/>
        <v>23.6</v>
      </c>
      <c r="R14" s="8">
        <v>6</v>
      </c>
      <c r="S14" s="4">
        <v>3</v>
      </c>
      <c r="T14" s="4">
        <v>43</v>
      </c>
      <c r="U14" s="4">
        <v>4</v>
      </c>
      <c r="V14" s="41">
        <f t="shared" si="2"/>
        <v>9.3</v>
      </c>
      <c r="W14" s="7">
        <v>135</v>
      </c>
      <c r="X14" s="4">
        <v>10</v>
      </c>
      <c r="Y14" s="57">
        <f t="shared" si="3"/>
        <v>7.4</v>
      </c>
      <c r="Z14" s="4">
        <v>131</v>
      </c>
      <c r="AA14" s="4">
        <v>10</v>
      </c>
      <c r="AB14" s="52">
        <f t="shared" si="4"/>
        <v>7.6</v>
      </c>
    </row>
    <row r="15" spans="2:28" ht="14.25" customHeight="1">
      <c r="B15" s="10">
        <v>25</v>
      </c>
      <c r="C15" s="6">
        <v>207</v>
      </c>
      <c r="D15" s="7" t="s">
        <v>102</v>
      </c>
      <c r="E15" s="95" t="s">
        <v>119</v>
      </c>
      <c r="F15" s="96">
        <v>30</v>
      </c>
      <c r="G15" s="4" t="s">
        <v>150</v>
      </c>
      <c r="H15" s="4">
        <v>47</v>
      </c>
      <c r="I15" s="4">
        <v>39</v>
      </c>
      <c r="J15" s="4">
        <v>591</v>
      </c>
      <c r="K15" s="4">
        <v>161</v>
      </c>
      <c r="L15" s="41">
        <f t="shared" si="0"/>
        <v>27.2</v>
      </c>
      <c r="M15" s="8">
        <v>20</v>
      </c>
      <c r="N15" s="4">
        <v>16</v>
      </c>
      <c r="O15" s="4">
        <v>259</v>
      </c>
      <c r="P15" s="4">
        <v>70</v>
      </c>
      <c r="Q15" s="41">
        <f t="shared" si="1"/>
        <v>27</v>
      </c>
      <c r="R15" s="8">
        <v>6</v>
      </c>
      <c r="S15" s="4">
        <v>4</v>
      </c>
      <c r="T15" s="4">
        <v>40</v>
      </c>
      <c r="U15" s="4">
        <v>5</v>
      </c>
      <c r="V15" s="41">
        <f t="shared" si="2"/>
        <v>12.5</v>
      </c>
      <c r="W15" s="7">
        <v>81</v>
      </c>
      <c r="X15" s="4">
        <v>5</v>
      </c>
      <c r="Y15" s="57">
        <f t="shared" si="3"/>
        <v>6.2</v>
      </c>
      <c r="Z15" s="4">
        <v>64</v>
      </c>
      <c r="AA15" s="4">
        <v>2</v>
      </c>
      <c r="AB15" s="52">
        <f t="shared" si="4"/>
        <v>3.1</v>
      </c>
    </row>
    <row r="16" spans="2:28" ht="14.25" customHeight="1">
      <c r="B16" s="10">
        <v>25</v>
      </c>
      <c r="C16" s="6">
        <v>208</v>
      </c>
      <c r="D16" s="7" t="s">
        <v>102</v>
      </c>
      <c r="E16" s="95" t="s">
        <v>121</v>
      </c>
      <c r="F16" s="96">
        <v>30</v>
      </c>
      <c r="G16" s="4" t="s">
        <v>154</v>
      </c>
      <c r="H16" s="4">
        <v>52</v>
      </c>
      <c r="I16" s="4">
        <v>41</v>
      </c>
      <c r="J16" s="4">
        <v>642</v>
      </c>
      <c r="K16" s="4">
        <v>198</v>
      </c>
      <c r="L16" s="41">
        <f t="shared" si="0"/>
        <v>30.8</v>
      </c>
      <c r="M16" s="8">
        <v>30</v>
      </c>
      <c r="N16" s="4">
        <v>26</v>
      </c>
      <c r="O16" s="4">
        <v>351</v>
      </c>
      <c r="P16" s="4">
        <v>98</v>
      </c>
      <c r="Q16" s="41">
        <f t="shared" si="1"/>
        <v>27.9</v>
      </c>
      <c r="R16" s="8">
        <v>6</v>
      </c>
      <c r="S16" s="4">
        <v>2</v>
      </c>
      <c r="T16" s="4">
        <v>36</v>
      </c>
      <c r="U16" s="4">
        <v>3</v>
      </c>
      <c r="V16" s="41">
        <f t="shared" si="2"/>
        <v>8.3</v>
      </c>
      <c r="W16" s="7">
        <v>58</v>
      </c>
      <c r="X16" s="4">
        <v>11</v>
      </c>
      <c r="Y16" s="57">
        <f t="shared" si="3"/>
        <v>19</v>
      </c>
      <c r="Z16" s="4">
        <v>49</v>
      </c>
      <c r="AA16" s="4">
        <v>4</v>
      </c>
      <c r="AB16" s="52">
        <f t="shared" si="4"/>
        <v>8.2</v>
      </c>
    </row>
    <row r="17" spans="2:28" ht="14.25" customHeight="1">
      <c r="B17" s="10">
        <v>25</v>
      </c>
      <c r="C17" s="6">
        <v>209</v>
      </c>
      <c r="D17" s="7" t="s">
        <v>102</v>
      </c>
      <c r="E17" s="95" t="s">
        <v>125</v>
      </c>
      <c r="F17" s="96">
        <v>30</v>
      </c>
      <c r="G17" s="4" t="s">
        <v>155</v>
      </c>
      <c r="H17" s="4">
        <v>68</v>
      </c>
      <c r="I17" s="4">
        <v>59</v>
      </c>
      <c r="J17" s="4">
        <v>1261</v>
      </c>
      <c r="K17" s="4">
        <v>314</v>
      </c>
      <c r="L17" s="41">
        <f t="shared" si="0"/>
        <v>24.9</v>
      </c>
      <c r="M17" s="8">
        <v>23</v>
      </c>
      <c r="N17" s="4">
        <v>21</v>
      </c>
      <c r="O17" s="4">
        <v>329</v>
      </c>
      <c r="P17" s="4">
        <v>82</v>
      </c>
      <c r="Q17" s="41">
        <f t="shared" si="1"/>
        <v>24.9</v>
      </c>
      <c r="R17" s="8">
        <v>6</v>
      </c>
      <c r="S17" s="4">
        <v>3</v>
      </c>
      <c r="T17" s="4">
        <v>53</v>
      </c>
      <c r="U17" s="4">
        <v>5</v>
      </c>
      <c r="V17" s="41">
        <f t="shared" si="2"/>
        <v>9.4</v>
      </c>
      <c r="W17" s="7">
        <v>106</v>
      </c>
      <c r="X17" s="4">
        <v>9</v>
      </c>
      <c r="Y17" s="57">
        <f t="shared" si="3"/>
        <v>8.5</v>
      </c>
      <c r="Z17" s="4">
        <v>97</v>
      </c>
      <c r="AA17" s="4">
        <v>7</v>
      </c>
      <c r="AB17" s="52">
        <f t="shared" si="4"/>
        <v>7.2</v>
      </c>
    </row>
    <row r="18" spans="2:28" ht="14.25" customHeight="1">
      <c r="B18" s="10">
        <v>25</v>
      </c>
      <c r="C18" s="6">
        <v>210</v>
      </c>
      <c r="D18" s="7" t="s">
        <v>102</v>
      </c>
      <c r="E18" s="95" t="s">
        <v>126</v>
      </c>
      <c r="F18" s="96">
        <v>40</v>
      </c>
      <c r="G18" s="4" t="s">
        <v>156</v>
      </c>
      <c r="H18" s="4">
        <v>57</v>
      </c>
      <c r="I18" s="4">
        <v>52</v>
      </c>
      <c r="J18" s="4">
        <v>1262</v>
      </c>
      <c r="K18" s="4">
        <v>358</v>
      </c>
      <c r="L18" s="41">
        <f t="shared" si="0"/>
        <v>28.4</v>
      </c>
      <c r="M18" s="8">
        <v>21</v>
      </c>
      <c r="N18" s="4">
        <v>21</v>
      </c>
      <c r="O18" s="4">
        <v>254</v>
      </c>
      <c r="P18" s="4">
        <v>87</v>
      </c>
      <c r="Q18" s="41">
        <f t="shared" si="1"/>
        <v>34.3</v>
      </c>
      <c r="R18" s="8">
        <v>6</v>
      </c>
      <c r="S18" s="4">
        <v>4</v>
      </c>
      <c r="T18" s="4">
        <v>41</v>
      </c>
      <c r="U18" s="4">
        <v>5</v>
      </c>
      <c r="V18" s="41">
        <f t="shared" si="2"/>
        <v>12.2</v>
      </c>
      <c r="W18" s="7">
        <v>57</v>
      </c>
      <c r="X18" s="4">
        <v>6</v>
      </c>
      <c r="Y18" s="57">
        <f t="shared" si="3"/>
        <v>10.5</v>
      </c>
      <c r="Z18" s="4">
        <v>57</v>
      </c>
      <c r="AA18" s="4">
        <v>6</v>
      </c>
      <c r="AB18" s="52">
        <f t="shared" si="4"/>
        <v>10.5</v>
      </c>
    </row>
    <row r="19" spans="2:28" ht="14.25" customHeight="1">
      <c r="B19" s="10">
        <v>25</v>
      </c>
      <c r="C19" s="6">
        <v>211</v>
      </c>
      <c r="D19" s="7" t="s">
        <v>102</v>
      </c>
      <c r="E19" s="95" t="s">
        <v>59</v>
      </c>
      <c r="F19" s="96">
        <v>40</v>
      </c>
      <c r="G19" s="4" t="s">
        <v>157</v>
      </c>
      <c r="H19" s="4">
        <v>17</v>
      </c>
      <c r="I19" s="4">
        <v>12</v>
      </c>
      <c r="J19" s="4">
        <v>216</v>
      </c>
      <c r="K19" s="4">
        <v>51</v>
      </c>
      <c r="L19" s="41">
        <f t="shared" si="0"/>
        <v>23.6</v>
      </c>
      <c r="M19" s="8">
        <v>11</v>
      </c>
      <c r="N19" s="4">
        <v>10</v>
      </c>
      <c r="O19" s="4">
        <v>175</v>
      </c>
      <c r="P19" s="4">
        <v>49</v>
      </c>
      <c r="Q19" s="41">
        <f t="shared" si="1"/>
        <v>28</v>
      </c>
      <c r="R19" s="8">
        <v>6</v>
      </c>
      <c r="S19" s="4">
        <v>2</v>
      </c>
      <c r="T19" s="4">
        <v>41</v>
      </c>
      <c r="U19" s="4">
        <v>2</v>
      </c>
      <c r="V19" s="41">
        <f t="shared" si="2"/>
        <v>4.9</v>
      </c>
      <c r="W19" s="7">
        <v>62</v>
      </c>
      <c r="X19" s="4">
        <v>4</v>
      </c>
      <c r="Y19" s="57">
        <f t="shared" si="3"/>
        <v>6.5</v>
      </c>
      <c r="Z19" s="4">
        <v>60</v>
      </c>
      <c r="AA19" s="4">
        <v>4</v>
      </c>
      <c r="AB19" s="52">
        <f t="shared" si="4"/>
        <v>6.7</v>
      </c>
    </row>
    <row r="20" spans="2:28" ht="14.25" customHeight="1">
      <c r="B20" s="10">
        <v>25</v>
      </c>
      <c r="C20" s="6">
        <v>212</v>
      </c>
      <c r="D20" s="7" t="s">
        <v>102</v>
      </c>
      <c r="E20" s="95" t="s">
        <v>60</v>
      </c>
      <c r="F20" s="96"/>
      <c r="G20" s="4"/>
      <c r="H20" s="4"/>
      <c r="I20" s="4"/>
      <c r="J20" s="4"/>
      <c r="K20" s="4"/>
      <c r="L20" s="41" t="str">
        <f t="shared" si="0"/>
        <v> </v>
      </c>
      <c r="M20" s="8">
        <v>16</v>
      </c>
      <c r="N20" s="4">
        <v>13</v>
      </c>
      <c r="O20" s="4">
        <v>349</v>
      </c>
      <c r="P20" s="4">
        <v>131</v>
      </c>
      <c r="Q20" s="41">
        <f t="shared" si="1"/>
        <v>37.5</v>
      </c>
      <c r="R20" s="8">
        <v>6</v>
      </c>
      <c r="S20" s="4">
        <v>4</v>
      </c>
      <c r="T20" s="4">
        <v>57</v>
      </c>
      <c r="U20" s="4">
        <v>7</v>
      </c>
      <c r="V20" s="41">
        <f t="shared" si="2"/>
        <v>12.3</v>
      </c>
      <c r="W20" s="7">
        <v>193</v>
      </c>
      <c r="X20" s="4">
        <v>29</v>
      </c>
      <c r="Y20" s="57">
        <f t="shared" si="3"/>
        <v>15</v>
      </c>
      <c r="Z20" s="4">
        <v>137</v>
      </c>
      <c r="AA20" s="4">
        <v>13</v>
      </c>
      <c r="AB20" s="52">
        <f t="shared" si="4"/>
        <v>9.5</v>
      </c>
    </row>
    <row r="21" spans="2:28" ht="14.25" customHeight="1">
      <c r="B21" s="10">
        <v>25</v>
      </c>
      <c r="C21" s="6">
        <v>213</v>
      </c>
      <c r="D21" s="7" t="s">
        <v>102</v>
      </c>
      <c r="E21" s="95" t="s">
        <v>158</v>
      </c>
      <c r="F21" s="96">
        <v>30</v>
      </c>
      <c r="G21" s="4"/>
      <c r="H21" s="4"/>
      <c r="I21" s="4"/>
      <c r="J21" s="4"/>
      <c r="K21" s="4"/>
      <c r="L21" s="41" t="str">
        <f t="shared" si="0"/>
        <v> </v>
      </c>
      <c r="M21" s="8">
        <v>18</v>
      </c>
      <c r="N21" s="4">
        <v>17</v>
      </c>
      <c r="O21" s="4">
        <v>389</v>
      </c>
      <c r="P21" s="4">
        <v>131</v>
      </c>
      <c r="Q21" s="41">
        <f t="shared" si="1"/>
        <v>33.7</v>
      </c>
      <c r="R21" s="8">
        <v>6</v>
      </c>
      <c r="S21" s="4">
        <v>3</v>
      </c>
      <c r="T21" s="4">
        <v>63</v>
      </c>
      <c r="U21" s="4">
        <v>6</v>
      </c>
      <c r="V21" s="41">
        <f t="shared" si="2"/>
        <v>9.5</v>
      </c>
      <c r="W21" s="7">
        <v>146</v>
      </c>
      <c r="X21" s="4">
        <v>11</v>
      </c>
      <c r="Y21" s="57">
        <f t="shared" si="3"/>
        <v>7.5</v>
      </c>
      <c r="Z21" s="4">
        <v>146</v>
      </c>
      <c r="AA21" s="4">
        <v>11</v>
      </c>
      <c r="AB21" s="52">
        <f t="shared" si="4"/>
        <v>7.5</v>
      </c>
    </row>
    <row r="22" spans="2:28" ht="14.25" customHeight="1">
      <c r="B22" s="10">
        <v>25</v>
      </c>
      <c r="C22" s="6">
        <v>214</v>
      </c>
      <c r="D22" s="7" t="s">
        <v>102</v>
      </c>
      <c r="E22" s="95" t="s">
        <v>63</v>
      </c>
      <c r="F22" s="96">
        <v>30</v>
      </c>
      <c r="G22" s="4"/>
      <c r="H22" s="4"/>
      <c r="I22" s="4"/>
      <c r="J22" s="4"/>
      <c r="K22" s="4"/>
      <c r="L22" s="41" t="str">
        <f t="shared" si="0"/>
        <v> </v>
      </c>
      <c r="M22" s="8">
        <v>19</v>
      </c>
      <c r="N22" s="4">
        <v>18</v>
      </c>
      <c r="O22" s="4">
        <v>294</v>
      </c>
      <c r="P22" s="4">
        <v>94</v>
      </c>
      <c r="Q22" s="41">
        <f t="shared" si="1"/>
        <v>32</v>
      </c>
      <c r="R22" s="8">
        <v>6</v>
      </c>
      <c r="S22" s="4">
        <v>2</v>
      </c>
      <c r="T22" s="4">
        <v>50</v>
      </c>
      <c r="U22" s="4">
        <v>2</v>
      </c>
      <c r="V22" s="41">
        <f t="shared" si="2"/>
        <v>4</v>
      </c>
      <c r="W22" s="7">
        <v>68</v>
      </c>
      <c r="X22" s="4">
        <v>7</v>
      </c>
      <c r="Y22" s="57">
        <f t="shared" si="3"/>
        <v>10.3</v>
      </c>
      <c r="Z22" s="4">
        <v>62</v>
      </c>
      <c r="AA22" s="4">
        <v>5</v>
      </c>
      <c r="AB22" s="52">
        <f t="shared" si="4"/>
        <v>8.1</v>
      </c>
    </row>
    <row r="23" spans="2:28" ht="14.25" customHeight="1">
      <c r="B23" s="10">
        <v>25</v>
      </c>
      <c r="C23" s="6">
        <v>381</v>
      </c>
      <c r="D23" s="7" t="s">
        <v>102</v>
      </c>
      <c r="E23" s="95" t="s">
        <v>129</v>
      </c>
      <c r="F23" s="96">
        <v>40</v>
      </c>
      <c r="G23" s="4" t="s">
        <v>153</v>
      </c>
      <c r="H23" s="4"/>
      <c r="I23" s="4"/>
      <c r="J23" s="4"/>
      <c r="K23" s="4"/>
      <c r="L23" s="41" t="str">
        <f t="shared" si="0"/>
        <v> </v>
      </c>
      <c r="M23" s="8">
        <v>7</v>
      </c>
      <c r="N23" s="4">
        <v>5</v>
      </c>
      <c r="O23" s="4">
        <v>52</v>
      </c>
      <c r="P23" s="4">
        <v>9</v>
      </c>
      <c r="Q23" s="41">
        <f t="shared" si="1"/>
        <v>17.3</v>
      </c>
      <c r="R23" s="8">
        <v>6</v>
      </c>
      <c r="S23" s="4">
        <v>3</v>
      </c>
      <c r="T23" s="4">
        <v>41</v>
      </c>
      <c r="U23" s="4">
        <v>5</v>
      </c>
      <c r="V23" s="41">
        <f t="shared" si="2"/>
        <v>12.2</v>
      </c>
      <c r="W23" s="7">
        <v>22</v>
      </c>
      <c r="X23" s="4">
        <v>4</v>
      </c>
      <c r="Y23" s="57">
        <f t="shared" si="3"/>
        <v>18.2</v>
      </c>
      <c r="Z23" s="4">
        <v>21</v>
      </c>
      <c r="AA23" s="4">
        <v>3</v>
      </c>
      <c r="AB23" s="52">
        <f t="shared" si="4"/>
        <v>14.3</v>
      </c>
    </row>
    <row r="24" spans="2:28" ht="14.25" customHeight="1">
      <c r="B24" s="10">
        <v>25</v>
      </c>
      <c r="C24" s="6">
        <v>383</v>
      </c>
      <c r="D24" s="7" t="s">
        <v>102</v>
      </c>
      <c r="E24" s="95" t="s">
        <v>131</v>
      </c>
      <c r="F24" s="96">
        <v>30</v>
      </c>
      <c r="G24" s="4" t="s">
        <v>159</v>
      </c>
      <c r="H24" s="4">
        <v>24</v>
      </c>
      <c r="I24" s="4">
        <v>21</v>
      </c>
      <c r="J24" s="4">
        <v>251</v>
      </c>
      <c r="K24" s="4">
        <v>58</v>
      </c>
      <c r="L24" s="41">
        <f t="shared" si="0"/>
        <v>23.1</v>
      </c>
      <c r="M24" s="8">
        <v>17</v>
      </c>
      <c r="N24" s="4">
        <v>17</v>
      </c>
      <c r="O24" s="4">
        <v>191</v>
      </c>
      <c r="P24" s="4">
        <v>51</v>
      </c>
      <c r="Q24" s="41">
        <f t="shared" si="1"/>
        <v>26.7</v>
      </c>
      <c r="R24" s="8">
        <v>6</v>
      </c>
      <c r="S24" s="4">
        <v>4</v>
      </c>
      <c r="T24" s="4">
        <v>41</v>
      </c>
      <c r="U24" s="4">
        <v>4</v>
      </c>
      <c r="V24" s="41">
        <f t="shared" si="2"/>
        <v>9.8</v>
      </c>
      <c r="W24" s="7">
        <v>19</v>
      </c>
      <c r="X24" s="4">
        <v>2</v>
      </c>
      <c r="Y24" s="57">
        <f t="shared" si="3"/>
        <v>10.5</v>
      </c>
      <c r="Z24" s="4">
        <v>18</v>
      </c>
      <c r="AA24" s="4">
        <v>1</v>
      </c>
      <c r="AB24" s="52">
        <f t="shared" si="4"/>
        <v>5.6</v>
      </c>
    </row>
    <row r="25" spans="2:28" ht="14.25" customHeight="1">
      <c r="B25" s="10">
        <v>25</v>
      </c>
      <c r="C25" s="6">
        <v>384</v>
      </c>
      <c r="D25" s="7" t="s">
        <v>102</v>
      </c>
      <c r="E25" s="95" t="s">
        <v>133</v>
      </c>
      <c r="F25" s="96"/>
      <c r="G25" s="4"/>
      <c r="H25" s="4"/>
      <c r="I25" s="4"/>
      <c r="J25" s="4"/>
      <c r="K25" s="4"/>
      <c r="L25" s="41" t="str">
        <f t="shared" si="0"/>
        <v> </v>
      </c>
      <c r="M25" s="8">
        <v>10</v>
      </c>
      <c r="N25" s="4">
        <v>6</v>
      </c>
      <c r="O25" s="4">
        <v>130</v>
      </c>
      <c r="P25" s="4">
        <v>21</v>
      </c>
      <c r="Q25" s="41">
        <f t="shared" si="1"/>
        <v>16.2</v>
      </c>
      <c r="R25" s="8">
        <v>6</v>
      </c>
      <c r="S25" s="4">
        <v>2</v>
      </c>
      <c r="T25" s="4">
        <v>36</v>
      </c>
      <c r="U25" s="4">
        <v>2</v>
      </c>
      <c r="V25" s="41">
        <f t="shared" si="2"/>
        <v>5.6</v>
      </c>
      <c r="W25" s="7">
        <v>26</v>
      </c>
      <c r="X25" s="4">
        <v>5</v>
      </c>
      <c r="Y25" s="57">
        <f t="shared" si="3"/>
        <v>19.2</v>
      </c>
      <c r="Z25" s="4">
        <v>24</v>
      </c>
      <c r="AA25" s="4">
        <v>5</v>
      </c>
      <c r="AB25" s="52">
        <f t="shared" si="4"/>
        <v>20.8</v>
      </c>
    </row>
    <row r="26" spans="2:28" ht="14.25" customHeight="1">
      <c r="B26" s="10">
        <v>25</v>
      </c>
      <c r="C26" s="6">
        <v>425</v>
      </c>
      <c r="D26" s="7" t="s">
        <v>102</v>
      </c>
      <c r="E26" s="95" t="s">
        <v>134</v>
      </c>
      <c r="F26" s="96"/>
      <c r="G26" s="4"/>
      <c r="H26" s="4"/>
      <c r="I26" s="4"/>
      <c r="J26" s="4"/>
      <c r="K26" s="4"/>
      <c r="L26" s="41" t="str">
        <f t="shared" si="0"/>
        <v> </v>
      </c>
      <c r="M26" s="8">
        <v>10</v>
      </c>
      <c r="N26" s="4">
        <v>9</v>
      </c>
      <c r="O26" s="4">
        <v>112</v>
      </c>
      <c r="P26" s="4">
        <v>43</v>
      </c>
      <c r="Q26" s="41">
        <f t="shared" si="1"/>
        <v>38.4</v>
      </c>
      <c r="R26" s="8">
        <v>6</v>
      </c>
      <c r="S26" s="4">
        <v>3</v>
      </c>
      <c r="T26" s="4">
        <v>54</v>
      </c>
      <c r="U26" s="4">
        <v>5</v>
      </c>
      <c r="V26" s="41">
        <f t="shared" si="2"/>
        <v>9.3</v>
      </c>
      <c r="W26" s="7">
        <v>29</v>
      </c>
      <c r="X26" s="4">
        <v>3</v>
      </c>
      <c r="Y26" s="57">
        <f t="shared" si="3"/>
        <v>10.3</v>
      </c>
      <c r="Z26" s="4">
        <v>29</v>
      </c>
      <c r="AA26" s="4">
        <v>3</v>
      </c>
      <c r="AB26" s="52">
        <f t="shared" si="4"/>
        <v>10.3</v>
      </c>
    </row>
    <row r="27" spans="2:28" ht="14.25" customHeight="1">
      <c r="B27" s="10">
        <v>25</v>
      </c>
      <c r="C27" s="6">
        <v>441</v>
      </c>
      <c r="D27" s="7" t="s">
        <v>102</v>
      </c>
      <c r="E27" s="95" t="s">
        <v>160</v>
      </c>
      <c r="F27" s="96"/>
      <c r="G27" s="4"/>
      <c r="H27" s="4"/>
      <c r="I27" s="4"/>
      <c r="J27" s="4"/>
      <c r="K27" s="4"/>
      <c r="L27" s="41" t="str">
        <f t="shared" si="0"/>
        <v> </v>
      </c>
      <c r="M27" s="8">
        <v>12</v>
      </c>
      <c r="N27" s="4">
        <v>10</v>
      </c>
      <c r="O27" s="4">
        <v>169</v>
      </c>
      <c r="P27" s="4">
        <v>42</v>
      </c>
      <c r="Q27" s="41">
        <f t="shared" si="1"/>
        <v>24.9</v>
      </c>
      <c r="R27" s="8">
        <v>6</v>
      </c>
      <c r="S27" s="4">
        <v>1</v>
      </c>
      <c r="T27" s="4">
        <v>36</v>
      </c>
      <c r="U27" s="4">
        <v>2</v>
      </c>
      <c r="V27" s="41">
        <f t="shared" si="2"/>
        <v>5.6</v>
      </c>
      <c r="W27" s="7">
        <v>29</v>
      </c>
      <c r="X27" s="4">
        <v>5</v>
      </c>
      <c r="Y27" s="57">
        <f t="shared" si="3"/>
        <v>17.2</v>
      </c>
      <c r="Z27" s="4">
        <v>28</v>
      </c>
      <c r="AA27" s="4">
        <v>5</v>
      </c>
      <c r="AB27" s="52">
        <f t="shared" si="4"/>
        <v>17.9</v>
      </c>
    </row>
    <row r="28" spans="2:28" ht="14.25" customHeight="1">
      <c r="B28" s="10">
        <v>25</v>
      </c>
      <c r="C28" s="6">
        <v>442</v>
      </c>
      <c r="D28" s="7" t="s">
        <v>102</v>
      </c>
      <c r="E28" s="95" t="s">
        <v>137</v>
      </c>
      <c r="F28" s="96"/>
      <c r="G28" s="4"/>
      <c r="H28" s="4"/>
      <c r="I28" s="4"/>
      <c r="J28" s="4"/>
      <c r="K28" s="4"/>
      <c r="L28" s="41" t="str">
        <f t="shared" si="0"/>
        <v> </v>
      </c>
      <c r="M28" s="8">
        <v>10</v>
      </c>
      <c r="N28" s="4">
        <v>9</v>
      </c>
      <c r="O28" s="4">
        <v>116</v>
      </c>
      <c r="P28" s="4">
        <v>21</v>
      </c>
      <c r="Q28" s="41">
        <f t="shared" si="1"/>
        <v>18.1</v>
      </c>
      <c r="R28" s="8">
        <v>6</v>
      </c>
      <c r="S28" s="4">
        <v>1</v>
      </c>
      <c r="T28" s="4">
        <v>34</v>
      </c>
      <c r="U28" s="4">
        <v>1</v>
      </c>
      <c r="V28" s="41">
        <f t="shared" si="2"/>
        <v>2.9</v>
      </c>
      <c r="W28" s="7">
        <v>27</v>
      </c>
      <c r="X28" s="4">
        <v>0</v>
      </c>
      <c r="Y28" s="57">
        <f t="shared" si="3"/>
        <v>0</v>
      </c>
      <c r="Z28" s="4">
        <v>27</v>
      </c>
      <c r="AA28" s="4">
        <v>0</v>
      </c>
      <c r="AB28" s="52">
        <f t="shared" si="4"/>
        <v>0</v>
      </c>
    </row>
    <row r="29" spans="2:28" ht="14.25" customHeight="1">
      <c r="B29" s="10">
        <v>25</v>
      </c>
      <c r="C29" s="6">
        <v>443</v>
      </c>
      <c r="D29" s="7" t="s">
        <v>102</v>
      </c>
      <c r="E29" s="95" t="s">
        <v>139</v>
      </c>
      <c r="F29" s="96">
        <v>30</v>
      </c>
      <c r="G29" s="4"/>
      <c r="H29" s="4"/>
      <c r="I29" s="4"/>
      <c r="J29" s="4"/>
      <c r="K29" s="4"/>
      <c r="L29" s="41" t="str">
        <f t="shared" si="0"/>
        <v> </v>
      </c>
      <c r="M29" s="8">
        <v>8</v>
      </c>
      <c r="N29" s="4">
        <v>6</v>
      </c>
      <c r="O29" s="4">
        <v>93</v>
      </c>
      <c r="P29" s="4">
        <v>9</v>
      </c>
      <c r="Q29" s="41">
        <f t="shared" si="1"/>
        <v>9.7</v>
      </c>
      <c r="R29" s="8">
        <v>6</v>
      </c>
      <c r="S29" s="4">
        <v>2</v>
      </c>
      <c r="T29" s="4">
        <v>32</v>
      </c>
      <c r="U29" s="4">
        <v>3</v>
      </c>
      <c r="V29" s="41">
        <f t="shared" si="2"/>
        <v>9.4</v>
      </c>
      <c r="W29" s="7">
        <v>24</v>
      </c>
      <c r="X29" s="4">
        <v>9</v>
      </c>
      <c r="Y29" s="57">
        <f t="shared" si="3"/>
        <v>37.5</v>
      </c>
      <c r="Z29" s="4">
        <v>24</v>
      </c>
      <c r="AA29" s="4">
        <v>9</v>
      </c>
      <c r="AB29" s="52">
        <f t="shared" si="4"/>
        <v>37.5</v>
      </c>
    </row>
    <row r="30" spans="2:28" ht="14.25" customHeight="1">
      <c r="B30" s="10">
        <v>25</v>
      </c>
      <c r="C30" s="6">
        <v>482</v>
      </c>
      <c r="D30" s="7" t="s">
        <v>102</v>
      </c>
      <c r="E30" s="95" t="s">
        <v>140</v>
      </c>
      <c r="F30" s="96"/>
      <c r="G30" s="4"/>
      <c r="H30" s="4"/>
      <c r="I30" s="4"/>
      <c r="J30" s="4"/>
      <c r="K30" s="4"/>
      <c r="L30" s="41" t="str">
        <f t="shared" si="0"/>
        <v> </v>
      </c>
      <c r="M30" s="8">
        <v>15</v>
      </c>
      <c r="N30" s="4">
        <v>8</v>
      </c>
      <c r="O30" s="4">
        <v>161</v>
      </c>
      <c r="P30" s="4">
        <v>24</v>
      </c>
      <c r="Q30" s="41">
        <f t="shared" si="1"/>
        <v>14.9</v>
      </c>
      <c r="R30" s="8">
        <v>6</v>
      </c>
      <c r="S30" s="4">
        <v>2</v>
      </c>
      <c r="T30" s="4">
        <v>34</v>
      </c>
      <c r="U30" s="4">
        <v>2</v>
      </c>
      <c r="V30" s="41">
        <f t="shared" si="2"/>
        <v>5.9</v>
      </c>
      <c r="W30" s="7">
        <v>11</v>
      </c>
      <c r="X30" s="4">
        <v>0</v>
      </c>
      <c r="Y30" s="57">
        <f t="shared" si="3"/>
        <v>0</v>
      </c>
      <c r="Z30" s="4">
        <v>10</v>
      </c>
      <c r="AA30" s="4">
        <v>0</v>
      </c>
      <c r="AB30" s="52">
        <f t="shared" si="4"/>
        <v>0</v>
      </c>
    </row>
    <row r="31" spans="2:28" ht="14.25" customHeight="1">
      <c r="B31" s="10">
        <v>25</v>
      </c>
      <c r="C31" s="6">
        <v>483</v>
      </c>
      <c r="D31" s="7" t="s">
        <v>102</v>
      </c>
      <c r="E31" s="95" t="s">
        <v>141</v>
      </c>
      <c r="F31" s="96"/>
      <c r="G31" s="4"/>
      <c r="H31" s="4"/>
      <c r="I31" s="4"/>
      <c r="J31" s="4"/>
      <c r="K31" s="4"/>
      <c r="L31" s="41" t="str">
        <f t="shared" si="0"/>
        <v> </v>
      </c>
      <c r="M31" s="8">
        <v>12</v>
      </c>
      <c r="N31" s="4">
        <v>8</v>
      </c>
      <c r="O31" s="4">
        <v>171</v>
      </c>
      <c r="P31" s="4">
        <v>39</v>
      </c>
      <c r="Q31" s="41">
        <f t="shared" si="1"/>
        <v>22.8</v>
      </c>
      <c r="R31" s="8">
        <v>6</v>
      </c>
      <c r="S31" s="4">
        <v>1</v>
      </c>
      <c r="T31" s="4">
        <v>36</v>
      </c>
      <c r="U31" s="4">
        <v>2</v>
      </c>
      <c r="V31" s="41">
        <f t="shared" si="2"/>
        <v>5.6</v>
      </c>
      <c r="W31" s="7">
        <v>17</v>
      </c>
      <c r="X31" s="4">
        <v>0</v>
      </c>
      <c r="Y31" s="57">
        <f t="shared" si="3"/>
        <v>0</v>
      </c>
      <c r="Z31" s="4">
        <v>17</v>
      </c>
      <c r="AA31" s="4">
        <v>0</v>
      </c>
      <c r="AB31" s="52">
        <f t="shared" si="4"/>
        <v>0</v>
      </c>
    </row>
    <row r="32" spans="2:28" ht="14.25" customHeight="1">
      <c r="B32" s="10">
        <v>25</v>
      </c>
      <c r="C32" s="6">
        <v>501</v>
      </c>
      <c r="D32" s="7" t="s">
        <v>102</v>
      </c>
      <c r="E32" s="95" t="s">
        <v>143</v>
      </c>
      <c r="F32" s="96"/>
      <c r="G32" s="4"/>
      <c r="H32" s="4"/>
      <c r="I32" s="4"/>
      <c r="J32" s="4"/>
      <c r="K32" s="4"/>
      <c r="L32" s="41" t="str">
        <f t="shared" si="0"/>
        <v> </v>
      </c>
      <c r="M32" s="8">
        <v>16</v>
      </c>
      <c r="N32" s="4">
        <v>13</v>
      </c>
      <c r="O32" s="4">
        <v>162</v>
      </c>
      <c r="P32" s="4">
        <v>35</v>
      </c>
      <c r="Q32" s="41">
        <f t="shared" si="1"/>
        <v>21.6</v>
      </c>
      <c r="R32" s="8">
        <v>6</v>
      </c>
      <c r="S32" s="4">
        <v>2</v>
      </c>
      <c r="T32" s="4">
        <v>40</v>
      </c>
      <c r="U32" s="4">
        <v>3</v>
      </c>
      <c r="V32" s="41">
        <f t="shared" si="2"/>
        <v>7.5</v>
      </c>
      <c r="W32" s="7">
        <v>21</v>
      </c>
      <c r="X32" s="4">
        <v>1</v>
      </c>
      <c r="Y32" s="57">
        <f t="shared" si="3"/>
        <v>4.8</v>
      </c>
      <c r="Z32" s="4">
        <v>21</v>
      </c>
      <c r="AA32" s="4">
        <v>1</v>
      </c>
      <c r="AB32" s="52">
        <f t="shared" si="4"/>
        <v>4.8</v>
      </c>
    </row>
    <row r="33" spans="2:28" ht="14.25" customHeight="1">
      <c r="B33" s="10">
        <v>25</v>
      </c>
      <c r="C33" s="6">
        <v>502</v>
      </c>
      <c r="D33" s="7" t="s">
        <v>102</v>
      </c>
      <c r="E33" s="95" t="s">
        <v>144</v>
      </c>
      <c r="F33" s="96"/>
      <c r="G33" s="4"/>
      <c r="H33" s="4"/>
      <c r="I33" s="4"/>
      <c r="J33" s="4"/>
      <c r="K33" s="4"/>
      <c r="L33" s="41" t="str">
        <f t="shared" si="0"/>
        <v> </v>
      </c>
      <c r="M33" s="8">
        <v>18</v>
      </c>
      <c r="N33" s="4">
        <v>10</v>
      </c>
      <c r="O33" s="4">
        <v>183</v>
      </c>
      <c r="P33" s="4">
        <v>24</v>
      </c>
      <c r="Q33" s="41">
        <f t="shared" si="1"/>
        <v>13.1</v>
      </c>
      <c r="R33" s="8">
        <v>6</v>
      </c>
      <c r="S33" s="4">
        <v>1</v>
      </c>
      <c r="T33" s="4">
        <v>34</v>
      </c>
      <c r="U33" s="4">
        <v>1</v>
      </c>
      <c r="V33" s="41">
        <f t="shared" si="2"/>
        <v>2.9</v>
      </c>
      <c r="W33" s="7">
        <v>14</v>
      </c>
      <c r="X33" s="4">
        <v>0</v>
      </c>
      <c r="Y33" s="57">
        <f t="shared" si="3"/>
        <v>0</v>
      </c>
      <c r="Z33" s="4">
        <v>14</v>
      </c>
      <c r="AA33" s="4">
        <v>0</v>
      </c>
      <c r="AB33" s="52">
        <f t="shared" si="4"/>
        <v>0</v>
      </c>
    </row>
    <row r="34" spans="2:28" ht="14.25" customHeight="1">
      <c r="B34" s="10">
        <v>25</v>
      </c>
      <c r="C34" s="6">
        <v>503</v>
      </c>
      <c r="D34" s="7" t="s">
        <v>102</v>
      </c>
      <c r="E34" s="95" t="s">
        <v>145</v>
      </c>
      <c r="F34" s="96"/>
      <c r="G34" s="4"/>
      <c r="H34" s="4"/>
      <c r="I34" s="4"/>
      <c r="J34" s="4"/>
      <c r="K34" s="4"/>
      <c r="L34" s="41" t="str">
        <f t="shared" si="0"/>
        <v> </v>
      </c>
      <c r="M34" s="8">
        <v>13</v>
      </c>
      <c r="N34" s="4">
        <v>6</v>
      </c>
      <c r="O34" s="4">
        <v>119</v>
      </c>
      <c r="P34" s="4">
        <v>16</v>
      </c>
      <c r="Q34" s="41">
        <f t="shared" si="1"/>
        <v>13.4</v>
      </c>
      <c r="R34" s="8">
        <v>6</v>
      </c>
      <c r="S34" s="4">
        <v>1</v>
      </c>
      <c r="T34" s="4">
        <v>37</v>
      </c>
      <c r="U34" s="4">
        <v>1</v>
      </c>
      <c r="V34" s="41">
        <f t="shared" si="2"/>
        <v>2.7</v>
      </c>
      <c r="W34" s="7">
        <v>9</v>
      </c>
      <c r="X34" s="4">
        <v>0</v>
      </c>
      <c r="Y34" s="57">
        <f t="shared" si="3"/>
        <v>0</v>
      </c>
      <c r="Z34" s="4">
        <v>8</v>
      </c>
      <c r="AA34" s="4">
        <v>0</v>
      </c>
      <c r="AB34" s="52">
        <f t="shared" si="4"/>
        <v>0</v>
      </c>
    </row>
    <row r="35" spans="2:28" ht="14.25" customHeight="1">
      <c r="B35" s="10">
        <v>25</v>
      </c>
      <c r="C35" s="6">
        <v>504</v>
      </c>
      <c r="D35" s="7" t="s">
        <v>102</v>
      </c>
      <c r="E35" s="95" t="s">
        <v>146</v>
      </c>
      <c r="F35" s="96"/>
      <c r="G35" s="4"/>
      <c r="H35" s="4"/>
      <c r="I35" s="4"/>
      <c r="J35" s="4"/>
      <c r="K35" s="4"/>
      <c r="L35" s="41" t="str">
        <f t="shared" si="0"/>
        <v> </v>
      </c>
      <c r="M35" s="8">
        <v>13</v>
      </c>
      <c r="N35" s="4">
        <v>5</v>
      </c>
      <c r="O35" s="4">
        <v>134</v>
      </c>
      <c r="P35" s="4">
        <v>15</v>
      </c>
      <c r="Q35" s="41">
        <f t="shared" si="1"/>
        <v>11.2</v>
      </c>
      <c r="R35" s="8">
        <v>6</v>
      </c>
      <c r="S35" s="4">
        <v>4</v>
      </c>
      <c r="T35" s="4">
        <v>38</v>
      </c>
      <c r="U35" s="4">
        <v>4</v>
      </c>
      <c r="V35" s="41">
        <f t="shared" si="2"/>
        <v>10.5</v>
      </c>
      <c r="W35" s="7">
        <v>14</v>
      </c>
      <c r="X35" s="4">
        <v>0</v>
      </c>
      <c r="Y35" s="57">
        <f t="shared" si="3"/>
        <v>0</v>
      </c>
      <c r="Z35" s="4">
        <v>12</v>
      </c>
      <c r="AA35" s="4">
        <v>0</v>
      </c>
      <c r="AB35" s="52">
        <f t="shared" si="4"/>
        <v>0</v>
      </c>
    </row>
    <row r="36" spans="2:28" ht="14.25" customHeight="1" thickBot="1">
      <c r="B36" s="10"/>
      <c r="C36" s="6"/>
      <c r="D36" s="7"/>
      <c r="E36" s="95"/>
      <c r="F36" s="7"/>
      <c r="G36" s="4"/>
      <c r="H36" s="4"/>
      <c r="I36" s="4"/>
      <c r="J36" s="4"/>
      <c r="K36" s="4"/>
      <c r="L36" s="41" t="str">
        <f t="shared" si="0"/>
        <v> </v>
      </c>
      <c r="M36" s="8"/>
      <c r="N36" s="4"/>
      <c r="O36" s="4"/>
      <c r="P36" s="4"/>
      <c r="Q36" s="41" t="str">
        <f t="shared" si="1"/>
        <v> </v>
      </c>
      <c r="R36" s="8"/>
      <c r="S36" s="4"/>
      <c r="T36" s="4"/>
      <c r="U36" s="4"/>
      <c r="V36" s="41" t="str">
        <f t="shared" si="2"/>
        <v> </v>
      </c>
      <c r="W36" s="7"/>
      <c r="X36" s="4"/>
      <c r="Y36" s="57" t="str">
        <f t="shared" si="3"/>
        <v> </v>
      </c>
      <c r="Z36" s="4"/>
      <c r="AA36" s="4"/>
      <c r="AB36" s="52" t="str">
        <f t="shared" si="4"/>
        <v> </v>
      </c>
    </row>
    <row r="37" spans="2:28" ht="14.25" customHeight="1" thickBot="1">
      <c r="B37" s="13"/>
      <c r="C37" s="17">
        <v>900</v>
      </c>
      <c r="D37" s="18"/>
      <c r="E37" s="19" t="s">
        <v>18</v>
      </c>
      <c r="F37" s="11"/>
      <c r="G37" s="12"/>
      <c r="H37" s="12"/>
      <c r="I37" s="12"/>
      <c r="J37" s="12"/>
      <c r="K37" s="12"/>
      <c r="L37" s="42"/>
      <c r="M37" s="20">
        <f>SUM(M10:M36)</f>
        <v>472</v>
      </c>
      <c r="N37" s="20">
        <f>SUM(N10:N36)</f>
        <v>386</v>
      </c>
      <c r="O37" s="20">
        <f>SUM(O10:O36)</f>
        <v>6376</v>
      </c>
      <c r="P37" s="20">
        <f>SUM(P10:P36)</f>
        <v>1575</v>
      </c>
      <c r="Q37" s="46">
        <f>IF(M37=" "," ",ROUND(P37/O37*100,1))</f>
        <v>24.7</v>
      </c>
      <c r="R37" s="20">
        <f>SUM(R10:R36)</f>
        <v>156</v>
      </c>
      <c r="S37" s="20">
        <f>SUM(S10:S36)</f>
        <v>69</v>
      </c>
      <c r="T37" s="20">
        <f>SUM(T10:T36)</f>
        <v>1137</v>
      </c>
      <c r="U37" s="20">
        <f>SUM(U10:U36)</f>
        <v>98</v>
      </c>
      <c r="V37" s="46">
        <f t="shared" si="2"/>
        <v>8.6</v>
      </c>
      <c r="W37" s="11"/>
      <c r="X37" s="12"/>
      <c r="Y37" s="58"/>
      <c r="Z37" s="12"/>
      <c r="AA37" s="12"/>
      <c r="AB37" s="53"/>
    </row>
    <row r="38" spans="2:28" ht="14.25" customHeight="1">
      <c r="B38" s="21"/>
      <c r="C38" s="22"/>
      <c r="D38" s="7" t="s">
        <v>102</v>
      </c>
      <c r="E38" s="99" t="s">
        <v>161</v>
      </c>
      <c r="F38" s="25"/>
      <c r="G38" s="26"/>
      <c r="H38" s="26"/>
      <c r="I38" s="26"/>
      <c r="J38" s="26"/>
      <c r="K38" s="26"/>
      <c r="L38" s="43"/>
      <c r="M38" s="9">
        <v>1</v>
      </c>
      <c r="N38" s="4">
        <v>1</v>
      </c>
      <c r="O38" s="5">
        <v>77</v>
      </c>
      <c r="P38" s="4">
        <v>23</v>
      </c>
      <c r="Q38" s="76">
        <f>IF(M38=""," ",ROUND(P38/O38*100,1))</f>
        <v>29.9</v>
      </c>
      <c r="R38" s="9"/>
      <c r="S38" s="4"/>
      <c r="T38" s="5"/>
      <c r="U38" s="4"/>
      <c r="V38" s="76" t="str">
        <f t="shared" si="2"/>
        <v> </v>
      </c>
      <c r="W38" s="25"/>
      <c r="X38" s="26"/>
      <c r="Y38" s="59"/>
      <c r="Z38" s="26"/>
      <c r="AA38" s="26"/>
      <c r="AB38" s="54"/>
    </row>
    <row r="39" spans="2:28" ht="14.25" customHeight="1">
      <c r="B39" s="10"/>
      <c r="C39" s="6"/>
      <c r="D39" s="7" t="s">
        <v>102</v>
      </c>
      <c r="E39" s="100" t="s">
        <v>162</v>
      </c>
      <c r="F39" s="27"/>
      <c r="G39" s="28"/>
      <c r="H39" s="28"/>
      <c r="I39" s="28"/>
      <c r="J39" s="28"/>
      <c r="K39" s="28"/>
      <c r="L39" s="44"/>
      <c r="M39" s="9">
        <v>1</v>
      </c>
      <c r="N39" s="4">
        <v>0</v>
      </c>
      <c r="O39" s="5">
        <v>10</v>
      </c>
      <c r="P39" s="4">
        <v>0</v>
      </c>
      <c r="Q39" s="41">
        <f>IF(M39=""," ",ROUND(P39/O39*100,1))</f>
        <v>0</v>
      </c>
      <c r="R39" s="9"/>
      <c r="S39" s="4"/>
      <c r="T39" s="5"/>
      <c r="U39" s="4"/>
      <c r="V39" s="41" t="str">
        <f t="shared" si="2"/>
        <v> </v>
      </c>
      <c r="W39" s="27"/>
      <c r="X39" s="28"/>
      <c r="Y39" s="60"/>
      <c r="Z39" s="28"/>
      <c r="AA39" s="28"/>
      <c r="AB39" s="55"/>
    </row>
    <row r="40" spans="2:28" ht="14.25" customHeight="1" thickBot="1">
      <c r="B40" s="23"/>
      <c r="C40" s="24"/>
      <c r="D40" s="7" t="s">
        <v>102</v>
      </c>
      <c r="E40" s="101" t="s">
        <v>163</v>
      </c>
      <c r="F40" s="29"/>
      <c r="G40" s="30"/>
      <c r="H40" s="30"/>
      <c r="I40" s="30"/>
      <c r="J40" s="30"/>
      <c r="K40" s="30"/>
      <c r="L40" s="45"/>
      <c r="M40" s="9">
        <v>1</v>
      </c>
      <c r="N40" s="4">
        <v>1</v>
      </c>
      <c r="O40" s="5">
        <v>20</v>
      </c>
      <c r="P40" s="4">
        <v>8</v>
      </c>
      <c r="Q40" s="77">
        <f>IF(M40=""," ",ROUND(P40/O40*100,1))</f>
        <v>40</v>
      </c>
      <c r="R40" s="9"/>
      <c r="S40" s="4"/>
      <c r="T40" s="5"/>
      <c r="U40" s="4"/>
      <c r="V40" s="77" t="str">
        <f t="shared" si="2"/>
        <v> </v>
      </c>
      <c r="W40" s="29"/>
      <c r="X40" s="30"/>
      <c r="Y40" s="61"/>
      <c r="Z40" s="30"/>
      <c r="AA40" s="30"/>
      <c r="AB40" s="56"/>
    </row>
    <row r="41" spans="2:28" ht="14.25" customHeight="1" thickBot="1">
      <c r="B41" s="13"/>
      <c r="C41" s="17">
        <v>999</v>
      </c>
      <c r="D41" s="7" t="s">
        <v>102</v>
      </c>
      <c r="E41" s="19" t="s">
        <v>17</v>
      </c>
      <c r="F41" s="11"/>
      <c r="G41" s="12"/>
      <c r="H41" s="12"/>
      <c r="I41" s="12"/>
      <c r="J41" s="12"/>
      <c r="K41" s="12"/>
      <c r="L41" s="42"/>
      <c r="M41" s="20">
        <f>SUM(M38:M40)</f>
        <v>3</v>
      </c>
      <c r="N41" s="20">
        <f>SUM(N38:N40)</f>
        <v>2</v>
      </c>
      <c r="O41" s="20">
        <f>SUM(O38:O40)</f>
        <v>107</v>
      </c>
      <c r="P41" s="20">
        <f>SUM(P38:P40)</f>
        <v>31</v>
      </c>
      <c r="Q41" s="46">
        <f>IF(M41=0,"",ROUND(P41/O41*100,1))</f>
        <v>29</v>
      </c>
      <c r="R41" s="20">
        <f>SUM(R38:R40)</f>
        <v>0</v>
      </c>
      <c r="S41" s="20">
        <f>SUM(S38:S40)</f>
        <v>0</v>
      </c>
      <c r="T41" s="20">
        <f>SUM(T38:T40)</f>
        <v>0</v>
      </c>
      <c r="U41" s="20">
        <f>SUM(U38:U40)</f>
        <v>0</v>
      </c>
      <c r="V41" s="46" t="str">
        <f>IF(R41=0," ",ROUND(U41/T41*100,1))</f>
        <v> </v>
      </c>
      <c r="W41" s="11"/>
      <c r="X41" s="12"/>
      <c r="Y41" s="58"/>
      <c r="Z41" s="12"/>
      <c r="AA41" s="12"/>
      <c r="AB41" s="53"/>
    </row>
    <row r="42" spans="2:28" ht="14.25" customHeight="1" thickBot="1">
      <c r="B42" s="13"/>
      <c r="C42" s="16">
        <v>1000</v>
      </c>
      <c r="D42" s="143" t="s">
        <v>13</v>
      </c>
      <c r="E42" s="144"/>
      <c r="F42" s="11"/>
      <c r="G42" s="12"/>
      <c r="H42" s="47">
        <f>SUM(H10:H36)</f>
        <v>598</v>
      </c>
      <c r="I42" s="47">
        <f>SUM(I10:I36)</f>
        <v>501</v>
      </c>
      <c r="J42" s="47">
        <f>SUM(J10:J36)</f>
        <v>9516</v>
      </c>
      <c r="K42" s="47">
        <f>SUM(K10:K36)</f>
        <v>2552</v>
      </c>
      <c r="L42" s="46">
        <f>IF(H42=" "," ",ROUND(K42/J42*100,1))</f>
        <v>26.8</v>
      </c>
      <c r="M42" s="48">
        <f>M37+M41</f>
        <v>475</v>
      </c>
      <c r="N42" s="47">
        <f>N37+N41</f>
        <v>388</v>
      </c>
      <c r="O42" s="47">
        <f>O37+O41</f>
        <v>6483</v>
      </c>
      <c r="P42" s="47">
        <f>P37+P41</f>
        <v>1606</v>
      </c>
      <c r="Q42" s="46">
        <f>IF(M42=""," ",ROUND(P42/O42*100,1))</f>
        <v>24.8</v>
      </c>
      <c r="R42" s="48">
        <f>R37+R41</f>
        <v>156</v>
      </c>
      <c r="S42" s="47">
        <f>S37+S41</f>
        <v>69</v>
      </c>
      <c r="T42" s="47">
        <f>T37+T41</f>
        <v>1137</v>
      </c>
      <c r="U42" s="47">
        <f>U37+U41</f>
        <v>98</v>
      </c>
      <c r="V42" s="46">
        <f>IF(R42=""," ",ROUND(U42/T42*100,1))</f>
        <v>8.6</v>
      </c>
      <c r="W42" s="49">
        <f>SUM(W10:W36)</f>
        <v>1991</v>
      </c>
      <c r="X42" s="47">
        <f>SUM(X10:X36)</f>
        <v>213</v>
      </c>
      <c r="Y42" s="51">
        <f>IF(W42=0," ",ROUND(X42/W42*100,1))</f>
        <v>10.7</v>
      </c>
      <c r="Z42" s="47">
        <f>SUM(Z10:Z36)</f>
        <v>1574</v>
      </c>
      <c r="AA42" s="47">
        <f>SUM(AA10:AA36)</f>
        <v>113</v>
      </c>
      <c r="AB42" s="50">
        <f>IF(Z42=0," ",ROUND(AA42/Z42*100,1))</f>
        <v>7.2</v>
      </c>
    </row>
    <row r="44" spans="2:15" ht="13.5">
      <c r="B44" s="35" t="s">
        <v>25</v>
      </c>
      <c r="C44" s="36"/>
      <c r="D44" s="37"/>
      <c r="E44" s="38"/>
      <c r="F44" s="39"/>
      <c r="G44" s="39"/>
      <c r="H44" s="39"/>
      <c r="I44" s="39"/>
      <c r="J44" s="39"/>
      <c r="K44" s="39"/>
      <c r="O44" s="63"/>
    </row>
    <row r="45" spans="2:9" ht="13.5">
      <c r="B45" s="33" t="s">
        <v>29</v>
      </c>
      <c r="F45" s="40"/>
      <c r="G45" s="40" t="s">
        <v>28</v>
      </c>
      <c r="I45" s="40"/>
    </row>
  </sheetData>
  <mergeCells count="26">
    <mergeCell ref="R7:V7"/>
    <mergeCell ref="W7:AB7"/>
    <mergeCell ref="Z8:AB8"/>
    <mergeCell ref="V8:V9"/>
    <mergeCell ref="Y8:Y9"/>
    <mergeCell ref="W8:W9"/>
    <mergeCell ref="R8:R9"/>
    <mergeCell ref="T8:T9"/>
    <mergeCell ref="O8:O9"/>
    <mergeCell ref="J8:J9"/>
    <mergeCell ref="L8:L9"/>
    <mergeCell ref="M8:M9"/>
    <mergeCell ref="B7:B9"/>
    <mergeCell ref="D7:D9"/>
    <mergeCell ref="E7:E9"/>
    <mergeCell ref="C7:C9"/>
    <mergeCell ref="D42:E42"/>
    <mergeCell ref="D4:F4"/>
    <mergeCell ref="H4:J4"/>
    <mergeCell ref="C3:O3"/>
    <mergeCell ref="F7:L7"/>
    <mergeCell ref="M7:Q7"/>
    <mergeCell ref="Q8:Q9"/>
    <mergeCell ref="F8:F9"/>
    <mergeCell ref="H8:H9"/>
    <mergeCell ref="G8:G9"/>
  </mergeCells>
  <conditionalFormatting sqref="K10:K36 I10:I36 P10:P36 N10:N36 U10:U36 S10:S36 X10:X36 AA10:AA36 U38:U40 S38:S40 P38:P40 N38:N40">
    <cfRule type="cellIs" priority="1" dxfId="0" operator="lessThanOrEqual" stopIfTrue="1">
      <formula>H10</formula>
    </cfRule>
    <cfRule type="cellIs" priority="2" dxfId="1" operator="greaterThan" stopIfTrue="1">
      <formula>H10</formula>
    </cfRule>
  </conditionalFormatting>
  <conditionalFormatting sqref="Z10:Z36">
    <cfRule type="cellIs" priority="3" dxfId="0" operator="lessThanOrEqual" stopIfTrue="1">
      <formula>W10</formula>
    </cfRule>
    <cfRule type="cellIs" priority="4" dxfId="1" operator="greaterThan" stopIfTrue="1">
      <formula>W10</formula>
    </cfRule>
  </conditionalFormatting>
  <hyperlinks>
    <hyperlink ref="G45" r:id="rId1" display="http://www.stat.go.jp/index/seido/9-5.htm"/>
  </hyperlinks>
  <printOptions/>
  <pageMargins left="0.79" right="0.2755905511811024" top="0.5905511811023623" bottom="0.34" header="0.5118110236220472" footer="0.3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2006-11-20T05:40:22Z</cp:lastPrinted>
  <dcterms:created xsi:type="dcterms:W3CDTF">2002-01-07T10:53:07Z</dcterms:created>
  <dcterms:modified xsi:type="dcterms:W3CDTF">2006-12-05T08:28:18Z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