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895" activeTab="1"/>
  </bookViews>
  <sheets>
    <sheet name="様式４－１" sheetId="1" r:id="rId1"/>
    <sheet name="様式４－２" sheetId="2" r:id="rId2"/>
  </sheets>
  <definedNames>
    <definedName name="_xlnm.Print_Area" localSheetId="0">'様式４－１'!$A$1:$Y$110</definedName>
    <definedName name="_xlnm.Print_Area" localSheetId="1">'様式４－２'!$A$1:$AA$124</definedName>
    <definedName name="_xlnm.Print_Titles" localSheetId="0">'様式４－１'!$4:$6</definedName>
    <definedName name="_xlnm.Print_Titles" localSheetId="1">'様式４－２'!$7:$7</definedName>
  </definedNames>
  <calcPr fullCalcOnLoad="1"/>
</workbook>
</file>

<file path=xl/sharedStrings.xml><?xml version="1.0" encoding="utf-8"?>
<sst xmlns="http://schemas.openxmlformats.org/spreadsheetml/2006/main" count="848" uniqueCount="403">
  <si>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</si>
  <si>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</si>
  <si>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</si>
  <si>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</si>
  <si>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</si>
  <si>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</si>
  <si>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</si>
  <si>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</si>
  <si>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</si>
  <si>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</si>
  <si>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</si>
  <si>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</si>
  <si>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</si>
  <si>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</si>
  <si>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</si>
  <si>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</si>
  <si>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</si>
  <si>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</si>
  <si>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</si>
  <si>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</si>
  <si>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</si>
  <si>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</si>
  <si>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</si>
  <si>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</si>
  <si>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</si>
  <si>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</si>
  <si>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</si>
  <si>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</si>
  <si>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</si>
  <si>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</si>
  <si>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</si>
  <si>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</si>
  <si>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</si>
  <si>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</si>
  <si>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</si>
  <si>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</si>
  <si>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</si>
  <si>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</si>
  <si>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</si>
  <si>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</si>
  <si>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</si>
  <si>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</si>
  <si>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</si>
  <si>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</si>
  <si>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</si>
  <si>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</si>
  <si>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</si>
  <si>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</si>
  <si>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</si>
  <si>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</si>
  <si>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</si>
  <si>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</si>
  <si>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</si>
  <si>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</si>
  <si>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</si>
  <si>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</si>
  <si>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</si>
  <si>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</si>
  <si>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</si>
  <si>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</si>
  <si>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</si>
  <si>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</si>
  <si>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</si>
  <si>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</si>
  <si>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</si>
  <si>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</si>
  <si>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</si>
  <si>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</si>
  <si>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</si>
  <si>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</si>
  <si>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</si>
  <si>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</si>
  <si>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</si>
  <si>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</si>
  <si>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</si>
  <si>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</si>
  <si>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</si>
  <si>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　２　１ではない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</si>
  <si>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</si>
  <si>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</si>
  <si>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</si>
  <si>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</si>
  <si>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</si>
  <si>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</si>
  <si>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</si>
  <si>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教育委員会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</si>
  <si>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</si>
  <si>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</si>
  <si>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</si>
  <si>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</si>
  <si>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</si>
  <si>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</si>
  <si>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</si>
  <si>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</si>
  <si>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</si>
  <si>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</si>
  <si>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</si>
  <si>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</si>
  <si>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</si>
  <si>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</si>
  <si>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</si>
  <si>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</si>
  <si>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</si>
  <si>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</si>
  <si>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</si>
  <si>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</si>
  <si>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</si>
  <si>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</si>
  <si>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</si>
  <si>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</si>
  <si>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</si>
  <si>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</si>
  <si>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</si>
  <si>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</si>
  <si>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長門町</t>
  </si>
  <si>
    <t>真田町</t>
  </si>
  <si>
    <t>青木村</t>
  </si>
  <si>
    <t>下諏訪町</t>
  </si>
  <si>
    <t>原村</t>
  </si>
  <si>
    <t>高遠町</t>
  </si>
  <si>
    <t>辰野町</t>
  </si>
  <si>
    <t>箕輪町</t>
  </si>
  <si>
    <t>南箕輪村</t>
  </si>
  <si>
    <t>中川村</t>
  </si>
  <si>
    <t>長谷村</t>
  </si>
  <si>
    <t>松川町</t>
  </si>
  <si>
    <t>平谷村</t>
  </si>
  <si>
    <t>泰阜村</t>
  </si>
  <si>
    <t>上村</t>
  </si>
  <si>
    <t>南信濃村</t>
  </si>
  <si>
    <t>木曽福島町</t>
  </si>
  <si>
    <t>上松町</t>
  </si>
  <si>
    <t>南木曽町</t>
  </si>
  <si>
    <t>木祖村</t>
  </si>
  <si>
    <t>三岳村</t>
  </si>
  <si>
    <t>王滝村</t>
  </si>
  <si>
    <t>大桑村</t>
  </si>
  <si>
    <t>本城村</t>
  </si>
  <si>
    <t>麻績村</t>
  </si>
  <si>
    <t>坂井村</t>
  </si>
  <si>
    <t>生坂村</t>
  </si>
  <si>
    <t>山形村</t>
  </si>
  <si>
    <t>朝日村</t>
  </si>
  <si>
    <t>豊科町</t>
  </si>
  <si>
    <t>穂高町</t>
  </si>
  <si>
    <t>三郷村</t>
  </si>
  <si>
    <t>堀金村</t>
  </si>
  <si>
    <t>池田町</t>
  </si>
  <si>
    <t>松川村</t>
  </si>
  <si>
    <t>八坂村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</si>
  <si>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</si>
  <si>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</si>
  <si>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</si>
  <si>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</si>
  <si>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</si>
  <si>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</si>
  <si>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</si>
  <si>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信州新町</t>
  </si>
  <si>
    <t>信濃町</t>
  </si>
  <si>
    <t>牟礼村</t>
  </si>
  <si>
    <t>三水村</t>
  </si>
  <si>
    <t>小川村</t>
  </si>
  <si>
    <t>中条村</t>
  </si>
  <si>
    <t>栄村</t>
  </si>
  <si>
    <t>天龍村</t>
  </si>
  <si>
    <t>美麻村</t>
  </si>
  <si>
    <t>松本市</t>
  </si>
  <si>
    <t>上田市</t>
  </si>
  <si>
    <t>飯田市</t>
  </si>
  <si>
    <t>須坂市</t>
  </si>
  <si>
    <t>小諸市</t>
  </si>
  <si>
    <t>伊那市</t>
  </si>
  <si>
    <t>茅野市</t>
  </si>
  <si>
    <t>佐久市</t>
  </si>
  <si>
    <t>辰野町</t>
  </si>
  <si>
    <t>飯島町</t>
  </si>
  <si>
    <t>宮田村</t>
  </si>
  <si>
    <t>長野県</t>
  </si>
  <si>
    <t>日義村</t>
  </si>
  <si>
    <t>朝日村</t>
  </si>
  <si>
    <t>野沢温泉村</t>
  </si>
  <si>
    <t>信濃町</t>
  </si>
  <si>
    <t>明科町</t>
  </si>
  <si>
    <t>丸子町</t>
  </si>
  <si>
    <t>長門町</t>
  </si>
  <si>
    <t>武石村</t>
  </si>
  <si>
    <t>富士見町</t>
  </si>
  <si>
    <t>高遠町</t>
  </si>
  <si>
    <t>阿南町</t>
  </si>
  <si>
    <t>清内路村</t>
  </si>
  <si>
    <t>阿智村</t>
  </si>
  <si>
    <t>浪合村</t>
  </si>
  <si>
    <t>根羽村</t>
  </si>
  <si>
    <t>下條村</t>
  </si>
  <si>
    <t>売木村</t>
  </si>
  <si>
    <t>泰阜村</t>
  </si>
  <si>
    <t>喬木村</t>
  </si>
  <si>
    <t>豊丘村</t>
  </si>
  <si>
    <t>日義村</t>
  </si>
  <si>
    <t>開田村</t>
  </si>
  <si>
    <t>波田町</t>
  </si>
  <si>
    <t>白馬村</t>
  </si>
  <si>
    <t>高山村</t>
  </si>
  <si>
    <t>青木村</t>
  </si>
  <si>
    <t>男女共同参画課</t>
  </si>
  <si>
    <t>長野市男女共同参画推進条例</t>
  </si>
  <si>
    <t>長野市男女共同参画センター</t>
  </si>
  <si>
    <t>人権・男女共生課</t>
  </si>
  <si>
    <t>松本市男女共同参画推進条例</t>
  </si>
  <si>
    <t>松本市男女共同参画計画</t>
  </si>
  <si>
    <t>H15．4～Ｈ19．3</t>
  </si>
  <si>
    <t>女性センター</t>
  </si>
  <si>
    <t>上田市男女共同参画の推進に関する条例</t>
  </si>
  <si>
    <t>生涯学習企画課</t>
  </si>
  <si>
    <t>岡谷市男女共同参画条例</t>
  </si>
  <si>
    <t>第３次飯田市男女共同参画計画
　「ともに歩む 21 いいだプラン」</t>
  </si>
  <si>
    <t>男女共同参画推進室</t>
  </si>
  <si>
    <t>諏訪市男女共同参画推進条例</t>
  </si>
  <si>
    <t>諏訪市男女共同参画計画</t>
  </si>
  <si>
    <t>Ｈ15.4～Ｈ20.3</t>
  </si>
  <si>
    <t>すざか男女共同参画計画</t>
  </si>
  <si>
    <t>人権政策課</t>
  </si>
  <si>
    <t>男女共同参画こもろプラン４</t>
  </si>
  <si>
    <t>H15・4～H20・3</t>
  </si>
  <si>
    <t>人権・男女共同参画室</t>
  </si>
  <si>
    <t>伊那市男女共同参画推進条例</t>
  </si>
  <si>
    <t>伊那市男女共同参画計画
共につくるライフステージ</t>
  </si>
  <si>
    <t>駒ヶ根市男女共同参画計画</t>
  </si>
  <si>
    <t>H14.4～H19.3</t>
  </si>
  <si>
    <t>企画課</t>
  </si>
  <si>
    <t>大町市男女共同参画推進条例</t>
  </si>
  <si>
    <t>大町市男女共同参画計画</t>
  </si>
  <si>
    <t>人権政策課</t>
  </si>
  <si>
    <t>いいやま男女共同参画プラン２１</t>
  </si>
  <si>
    <t>H17.4～H22.3</t>
  </si>
  <si>
    <t>パートナーシップのまちづくり推進課</t>
  </si>
  <si>
    <t>茅野市男女共同参画基本条例</t>
  </si>
  <si>
    <t>家庭教育センター</t>
  </si>
  <si>
    <t>塩尻市男女共同参画基本条例</t>
  </si>
  <si>
    <t>塩尻市男女共同参画基本計画</t>
  </si>
  <si>
    <t>男女共同参画都市宣言</t>
  </si>
  <si>
    <t>生涯学習課</t>
  </si>
  <si>
    <t>佐久市男女共同参画プラン</t>
  </si>
  <si>
    <t>男女共生参画室</t>
  </si>
  <si>
    <t>千曲市男女共同参画計画</t>
  </si>
  <si>
    <t>教育振興課</t>
  </si>
  <si>
    <t>住民課</t>
  </si>
  <si>
    <t>住民福祉課</t>
  </si>
  <si>
    <t>軽井沢町男女共同参画きらめきプラン</t>
  </si>
  <si>
    <t>町民課</t>
  </si>
  <si>
    <t>人権政策推進課</t>
  </si>
  <si>
    <t>立科町男女共同参画長期プラン</t>
  </si>
  <si>
    <t>社会教育課</t>
  </si>
  <si>
    <t>長門町パートナーシッププラン</t>
  </si>
  <si>
    <t>Ｈ14．4～Ｈ18．3</t>
  </si>
  <si>
    <t>情報政策課政策係</t>
  </si>
  <si>
    <t>さなだ男女共同参画プラン</t>
  </si>
  <si>
    <t>たけし男女共同参画行動計画</t>
  </si>
  <si>
    <t>和田村</t>
  </si>
  <si>
    <t>女性・若者等活性促進施設</t>
  </si>
  <si>
    <t>青木村男女共同参画計画</t>
  </si>
  <si>
    <t>企画政策課</t>
  </si>
  <si>
    <t>下諏訪町男女共同参画いきいき社会づくり条例</t>
  </si>
  <si>
    <t>下諏訪町男女共同参画計画いきいきパートナーシップ</t>
  </si>
  <si>
    <t>富士見町男女共同参画社会づくり条例</t>
  </si>
  <si>
    <t>すずらんⅡパートナーシップふじみ</t>
  </si>
  <si>
    <t>男女共同参画室</t>
  </si>
  <si>
    <t>高遠町男女共同参画計画</t>
  </si>
  <si>
    <t>庶務係</t>
  </si>
  <si>
    <t>ほたるの里男女共同参画プラン(改定版）</t>
  </si>
  <si>
    <t>総務課</t>
  </si>
  <si>
    <t>南箕輪村男女共同参画行動計画</t>
  </si>
  <si>
    <t>南箕輪村男女共同参画都市宣言</t>
  </si>
  <si>
    <t>社会教育係</t>
  </si>
  <si>
    <t>中川村男女共同参画計画</t>
  </si>
  <si>
    <t>保健福祉課</t>
  </si>
  <si>
    <t>松川町男女共同参画推進プラン</t>
  </si>
  <si>
    <t>高森町</t>
  </si>
  <si>
    <t>民生課</t>
  </si>
  <si>
    <t>総務振興課</t>
  </si>
  <si>
    <t>喬木村男女共同参画計画</t>
  </si>
  <si>
    <t>公民館</t>
  </si>
  <si>
    <t>とよおか男女共同参画プラン</t>
  </si>
  <si>
    <t>大鹿村</t>
  </si>
  <si>
    <t>健康福祉課</t>
  </si>
  <si>
    <t>木曽福島町男女共同参画基本計画</t>
  </si>
  <si>
    <t>南木曽町男女共同参画計画</t>
  </si>
  <si>
    <t>木祖村男女共同参画基本計画</t>
  </si>
  <si>
    <t>日義村男女共同参画計画</t>
  </si>
  <si>
    <t>住民課福祉係</t>
  </si>
  <si>
    <t>波田町男女共同参画計画</t>
  </si>
  <si>
    <t>山形村男女共同参画計画</t>
  </si>
  <si>
    <t>まちづくり推進室</t>
  </si>
  <si>
    <t>豊科町男女共同参画計画</t>
  </si>
  <si>
    <t>穂高町男女共同参画計画</t>
  </si>
  <si>
    <t>三郷村男女共同参画計画</t>
  </si>
  <si>
    <t>ほりがね男女共同参画計画</t>
  </si>
  <si>
    <t>教育課</t>
  </si>
  <si>
    <t>笑顔輝く池田町男女共同参画まちづくり条例</t>
  </si>
  <si>
    <t>池田町男女共同参画プラン</t>
  </si>
  <si>
    <t>社会教育課男女共同参画室</t>
  </si>
  <si>
    <t>松川村男女共同参画推進条例</t>
  </si>
  <si>
    <t>松川村男女共同参画社会推進計画</t>
  </si>
  <si>
    <t>H15.～H19の5ヵ年</t>
  </si>
  <si>
    <t>住民環境課</t>
  </si>
  <si>
    <t>パートナーシップさかき２１（坂城町男女共同参画計画）</t>
  </si>
  <si>
    <t>企画財政ｸﾞﾙｰﾌﾟ</t>
  </si>
  <si>
    <t>小布施町男女共同参画社会推進条例</t>
  </si>
  <si>
    <t>小布施町男女共同参画基本計画</t>
  </si>
  <si>
    <t>H16～H20</t>
  </si>
  <si>
    <t>人権推進室</t>
  </si>
  <si>
    <t>高山村男女共同参画社会づくり計画</t>
  </si>
  <si>
    <t>人権政策室</t>
  </si>
  <si>
    <t>やまのうち女性プラン２１</t>
  </si>
  <si>
    <t>こころ豊かな社会を求めて木島平男女共同参画プラン</t>
  </si>
  <si>
    <t>信州新町男女共同参画計画</t>
  </si>
  <si>
    <t>総務課総務係</t>
  </si>
  <si>
    <t>生涯学習課</t>
  </si>
  <si>
    <t>平成22年度末</t>
  </si>
  <si>
    <t>平成21年度</t>
  </si>
  <si>
    <t>平成20年度</t>
  </si>
  <si>
    <t>平成19年度</t>
  </si>
  <si>
    <t>男女共同参画計画</t>
  </si>
  <si>
    <t>H17.4</t>
  </si>
  <si>
    <t>H15.3</t>
  </si>
  <si>
    <t>H17.3</t>
  </si>
  <si>
    <t>H15.12</t>
  </si>
  <si>
    <t>H13.3</t>
  </si>
  <si>
    <t>H14.3</t>
  </si>
  <si>
    <t>H14.2</t>
  </si>
  <si>
    <t>H16.3</t>
  </si>
  <si>
    <t>H12.8</t>
  </si>
  <si>
    <t>H13.12</t>
  </si>
  <si>
    <t>H15.10</t>
  </si>
  <si>
    <t>H15.4</t>
  </si>
  <si>
    <t>H16.7</t>
  </si>
  <si>
    <t>H15.9</t>
  </si>
  <si>
    <t>H14.12</t>
  </si>
  <si>
    <t>H12.3</t>
  </si>
  <si>
    <t>H17.4～H22.3</t>
  </si>
  <si>
    <t>H15.4～H20.3</t>
  </si>
  <si>
    <t>H13.4～H18.3</t>
  </si>
  <si>
    <t>H14.4～H19.3</t>
  </si>
  <si>
    <t>H15.4～H18.3</t>
  </si>
  <si>
    <t>H16.4～H21.3</t>
  </si>
  <si>
    <t>H13.12～H18.3</t>
  </si>
  <si>
    <t>H15.10～H19.9</t>
  </si>
  <si>
    <t>H15.4～H19.3</t>
  </si>
  <si>
    <t>H15.4～H16.3</t>
  </si>
  <si>
    <t>H15～H19</t>
  </si>
  <si>
    <t>H16.4～H20.3</t>
  </si>
  <si>
    <t>H14.4～H24.3</t>
  </si>
  <si>
    <t>H13.4～H22.3</t>
  </si>
  <si>
    <t>H12.4～H18.3</t>
  </si>
  <si>
    <t>H14.3～H18.2</t>
  </si>
  <si>
    <t>教育委員会</t>
  </si>
  <si>
    <t>飯島町男女共同参画プラン</t>
  </si>
  <si>
    <t>住民課</t>
  </si>
  <si>
    <t>社会教育課</t>
  </si>
  <si>
    <t>丸子町男女共同参画推進条例</t>
  </si>
  <si>
    <t>丸子町男女共同参画計画</t>
  </si>
  <si>
    <t>H15.3</t>
  </si>
  <si>
    <t>５年</t>
  </si>
  <si>
    <t>坂北村</t>
  </si>
  <si>
    <t>住民課</t>
  </si>
  <si>
    <t>総務課</t>
  </si>
  <si>
    <t>南箕輪村</t>
  </si>
  <si>
    <t>平成17年度</t>
  </si>
  <si>
    <t>合　　　計</t>
  </si>
  <si>
    <t>＜都道府県ｺｰﾄﾞ及び市(区)町村ｺｰﾄﾞ＞</t>
  </si>
  <si>
    <t>統計に用いる標準地域コード（リンク先）</t>
  </si>
  <si>
    <t>http://www.stat.go.jp/index/seido/9-5.htm</t>
  </si>
  <si>
    <t>教育委員会　　　　　</t>
  </si>
  <si>
    <t>総務課</t>
  </si>
  <si>
    <t>高山村男女共同参画社会づくり条例</t>
  </si>
  <si>
    <t>認め合い　ともに輝く男女共同参画おかやプランⅢ</t>
  </si>
  <si>
    <t>H16.4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</si>
  <si>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</si>
  <si>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</si>
  <si>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</si>
  <si>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小計</t>
  </si>
  <si>
    <t>広域小計</t>
  </si>
  <si>
    <t>合　　　　計</t>
  </si>
  <si>
    <t>長野県　　　</t>
  </si>
  <si>
    <t>平成19年度</t>
  </si>
  <si>
    <t>平成16年度</t>
  </si>
  <si>
    <t>平成18年度</t>
  </si>
  <si>
    <t>平成21年度</t>
  </si>
  <si>
    <t>平成20年度</t>
  </si>
  <si>
    <t>平成23年度</t>
  </si>
  <si>
    <t>佐久</t>
  </si>
  <si>
    <t>諏訪</t>
  </si>
  <si>
    <t>上田</t>
  </si>
  <si>
    <t>上伊那</t>
  </si>
  <si>
    <t>南信州</t>
  </si>
  <si>
    <t>木曽</t>
  </si>
  <si>
    <t>松本</t>
  </si>
  <si>
    <t>長野</t>
  </si>
  <si>
    <t>北信</t>
  </si>
  <si>
    <t>必要に応じ検討</t>
  </si>
  <si>
    <t>茅野市男女共同参画計画　　　　　　            　はつらつプラン２１　　　　　　　　</t>
  </si>
  <si>
    <t>みとめあい　ささえあい21　                           長野市男女共同参画基本計画</t>
  </si>
  <si>
    <t>穂高町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</si>
</sst>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  <numFmt numFmtId="188" formatCode="#,##0.0;[Red]\-#,##0.0"/>
    <numFmt numFmtId="189" formatCode="#,##0.0_ ;[Red]\-#,##0.0\ "/>
    <numFmt numFmtId="190" formatCode="#,##0_ ;[Red]\-#,##0\ "/>
    <numFmt numFmtId="191" formatCode="0_ ;[Red]\-0\ "/>
    <numFmt numFmtId="192" formatCode="0;[Red]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9" fontId="2" fillId="3" borderId="5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" xfId="0" applyFont="1" applyBorder="1" applyAlignment="1">
      <alignment/>
    </xf>
    <xf numFmtId="180" fontId="2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80" fontId="2" fillId="3" borderId="3" xfId="0" applyNumberFormat="1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7" fillId="0" borderId="0" xfId="16" applyAlignment="1">
      <alignment/>
    </xf>
    <xf numFmtId="0" fontId="13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6" fillId="0" borderId="16" xfId="0" applyFont="1" applyBorder="1" applyAlignment="1">
      <alignment/>
    </xf>
    <xf numFmtId="58" fontId="16" fillId="0" borderId="17" xfId="0" applyNumberFormat="1" applyFont="1" applyBorder="1" applyAlignment="1">
      <alignment vertical="center"/>
    </xf>
    <xf numFmtId="58" fontId="16" fillId="0" borderId="18" xfId="0" applyNumberFormat="1" applyFont="1" applyBorder="1" applyAlignment="1">
      <alignment vertical="center"/>
    </xf>
    <xf numFmtId="58" fontId="16" fillId="0" borderId="19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4" borderId="22" xfId="0" applyFill="1" applyBorder="1" applyAlignment="1">
      <alignment/>
    </xf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179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179" fontId="2" fillId="3" borderId="40" xfId="0" applyNumberFormat="1" applyFont="1" applyFill="1" applyBorder="1" applyAlignment="1">
      <alignment/>
    </xf>
    <xf numFmtId="180" fontId="2" fillId="3" borderId="41" xfId="0" applyNumberFormat="1" applyFont="1" applyFill="1" applyBorder="1" applyAlignment="1">
      <alignment/>
    </xf>
    <xf numFmtId="180" fontId="2" fillId="3" borderId="40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right"/>
    </xf>
    <xf numFmtId="180" fontId="2" fillId="3" borderId="24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179" fontId="2" fillId="3" borderId="43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/>
    </xf>
    <xf numFmtId="179" fontId="2" fillId="3" borderId="3" xfId="0" applyNumberFormat="1" applyFont="1" applyFill="1" applyBorder="1" applyAlignment="1">
      <alignment/>
    </xf>
    <xf numFmtId="38" fontId="2" fillId="2" borderId="1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5" borderId="1" xfId="17" applyFont="1" applyFill="1" applyBorder="1" applyAlignment="1">
      <alignment/>
    </xf>
    <xf numFmtId="38" fontId="2" fillId="0" borderId="1" xfId="17" applyFont="1" applyBorder="1" applyAlignment="1">
      <alignment/>
    </xf>
    <xf numFmtId="38" fontId="2" fillId="6" borderId="1" xfId="17" applyFont="1" applyFill="1" applyBorder="1" applyAlignment="1">
      <alignment/>
    </xf>
    <xf numFmtId="38" fontId="2" fillId="2" borderId="25" xfId="17" applyFont="1" applyFill="1" applyBorder="1" applyAlignment="1">
      <alignment/>
    </xf>
    <xf numFmtId="38" fontId="2" fillId="2" borderId="29" xfId="17" applyFont="1" applyFill="1" applyBorder="1" applyAlignment="1">
      <alignment/>
    </xf>
    <xf numFmtId="38" fontId="2" fillId="2" borderId="34" xfId="17" applyFont="1" applyFill="1" applyBorder="1" applyAlignment="1">
      <alignment/>
    </xf>
    <xf numFmtId="38" fontId="2" fillId="2" borderId="39" xfId="17" applyFont="1" applyFill="1" applyBorder="1" applyAlignment="1">
      <alignment/>
    </xf>
    <xf numFmtId="38" fontId="2" fillId="3" borderId="44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11" xfId="17" applyFont="1" applyFill="1" applyBorder="1" applyAlignment="1">
      <alignment/>
    </xf>
    <xf numFmtId="38" fontId="2" fillId="2" borderId="11" xfId="17" applyFont="1" applyFill="1" applyBorder="1" applyAlignment="1">
      <alignment/>
    </xf>
    <xf numFmtId="38" fontId="2" fillId="2" borderId="45" xfId="17" applyFont="1" applyFill="1" applyBorder="1" applyAlignment="1">
      <alignment/>
    </xf>
    <xf numFmtId="38" fontId="2" fillId="2" borderId="46" xfId="17" applyFont="1" applyFill="1" applyBorder="1" applyAlignment="1">
      <alignment/>
    </xf>
    <xf numFmtId="38" fontId="2" fillId="2" borderId="10" xfId="17" applyFont="1" applyFill="1" applyBorder="1" applyAlignment="1">
      <alignment/>
    </xf>
    <xf numFmtId="38" fontId="2" fillId="3" borderId="45" xfId="17" applyFont="1" applyFill="1" applyBorder="1" applyAlignment="1">
      <alignment/>
    </xf>
    <xf numFmtId="38" fontId="2" fillId="2" borderId="4" xfId="17" applyFont="1" applyFill="1" applyBorder="1" applyAlignment="1">
      <alignment/>
    </xf>
    <xf numFmtId="38" fontId="2" fillId="0" borderId="4" xfId="17" applyFont="1" applyBorder="1" applyAlignment="1">
      <alignment/>
    </xf>
    <xf numFmtId="38" fontId="2" fillId="2" borderId="15" xfId="17" applyFont="1" applyFill="1" applyBorder="1" applyAlignment="1">
      <alignment/>
    </xf>
    <xf numFmtId="38" fontId="2" fillId="2" borderId="28" xfId="17" applyFont="1" applyFill="1" applyBorder="1" applyAlignment="1">
      <alignment/>
    </xf>
    <xf numFmtId="38" fontId="2" fillId="2" borderId="33" xfId="17" applyFont="1" applyFill="1" applyBorder="1" applyAlignment="1">
      <alignment/>
    </xf>
    <xf numFmtId="38" fontId="2" fillId="2" borderId="38" xfId="17" applyFont="1" applyFill="1" applyBorder="1" applyAlignment="1">
      <alignment/>
    </xf>
    <xf numFmtId="38" fontId="2" fillId="3" borderId="20" xfId="17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57" fontId="2" fillId="0" borderId="1" xfId="0" applyNumberFormat="1" applyFont="1" applyFill="1" applyBorder="1" applyAlignment="1">
      <alignment vertical="center"/>
    </xf>
    <xf numFmtId="57" fontId="2" fillId="0" borderId="1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85" fontId="2" fillId="0" borderId="1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57" fontId="2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58" fontId="2" fillId="0" borderId="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2" borderId="27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3" borderId="50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3" borderId="44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13" fillId="0" borderId="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/>
    </xf>
    <xf numFmtId="0" fontId="2" fillId="2" borderId="1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7" fillId="0" borderId="0" xfId="16" applyAlignment="1">
      <alignment wrapText="1"/>
    </xf>
    <xf numFmtId="0" fontId="2" fillId="2" borderId="1" xfId="0" applyFont="1" applyFill="1" applyBorder="1" applyAlignment="1">
      <alignment shrinkToFit="1"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 vertical="center" shrinkToFit="1"/>
    </xf>
    <xf numFmtId="0" fontId="0" fillId="0" borderId="3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9" fillId="2" borderId="56" xfId="0" applyFont="1" applyFill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2" borderId="53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3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64" xfId="0" applyFont="1" applyFill="1" applyBorder="1" applyAlignment="1">
      <alignment wrapText="1"/>
    </xf>
    <xf numFmtId="0" fontId="0" fillId="0" borderId="14" xfId="0" applyBorder="1" applyAlignment="1">
      <alignment/>
    </xf>
    <xf numFmtId="0" fontId="2" fillId="2" borderId="65" xfId="0" applyFont="1" applyFill="1" applyBorder="1" applyAlignment="1">
      <alignment wrapText="1"/>
    </xf>
    <xf numFmtId="0" fontId="0" fillId="0" borderId="8" xfId="0" applyBorder="1" applyAlignment="1">
      <alignment/>
    </xf>
    <xf numFmtId="0" fontId="2" fillId="2" borderId="4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52" xfId="0" applyFont="1" applyFill="1" applyBorder="1" applyAlignment="1">
      <alignment wrapText="1"/>
    </xf>
    <xf numFmtId="0" fontId="15" fillId="0" borderId="6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58" fontId="16" fillId="0" borderId="17" xfId="0" applyNumberFormat="1" applyFont="1" applyBorder="1" applyAlignment="1">
      <alignment horizontal="center" vertical="center"/>
    </xf>
    <xf numFmtId="58" fontId="16" fillId="0" borderId="18" xfId="0" applyNumberFormat="1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2" fillId="2" borderId="54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view="pageBreakPreview" zoomScaleSheetLayoutView="100" workbookViewId="0" topLeftCell="A100">
      <pane xSplit="5" topLeftCell="S1" activePane="topRight" state="frozen"/>
      <selection pane="topLeft" activeCell="A9" sqref="A9"/>
      <selection pane="topRight"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11.375" style="2" customWidth="1"/>
    <col min="5" max="5" width="20.75390625" style="1" customWidth="1"/>
    <col min="6" max="6" width="3.625" style="2" customWidth="1"/>
    <col min="7" max="7" width="3.50390625" style="2" customWidth="1"/>
    <col min="8" max="9" width="4.375" style="2" customWidth="1"/>
    <col min="10" max="10" width="33.875" style="2" customWidth="1"/>
    <col min="11" max="13" width="9.625" style="2" customWidth="1"/>
    <col min="14" max="14" width="4.375" style="2" customWidth="1"/>
    <col min="15" max="15" width="30.75390625" style="2" customWidth="1"/>
    <col min="16" max="16" width="9.00390625" style="2" customWidth="1"/>
    <col min="17" max="17" width="15.75390625" style="2" customWidth="1"/>
    <col min="18" max="18" width="4.375" style="2" customWidth="1"/>
    <col min="19" max="19" width="17.625" style="2" customWidth="1"/>
    <col min="20" max="20" width="8.25390625" style="2" customWidth="1"/>
    <col min="21" max="21" width="8.50390625" style="2" customWidth="1"/>
    <col min="22" max="22" width="20.75390625" style="2" customWidth="1"/>
    <col min="23" max="24" width="4.375" style="2" customWidth="1"/>
    <col min="25" max="25" width="2.75390625" style="2" customWidth="1"/>
    <col min="26" max="16384" width="9.00390625" style="2" customWidth="1"/>
  </cols>
  <sheetData>
    <row r="1" ht="12">
      <c r="A1" s="2" t="s">
        <v>40</v>
      </c>
    </row>
    <row r="2" spans="1:21" ht="22.5" customHeight="1">
      <c r="A2" s="26" t="s">
        <v>56</v>
      </c>
      <c r="U2" s="32"/>
    </row>
    <row r="3" ht="12.75" thickBot="1"/>
    <row r="4" spans="1:24" s="1" customFormat="1" ht="31.5" customHeight="1">
      <c r="A4" s="176" t="s">
        <v>6</v>
      </c>
      <c r="B4" s="181" t="s">
        <v>53</v>
      </c>
      <c r="C4" s="178" t="s">
        <v>0</v>
      </c>
      <c r="D4" s="179" t="s">
        <v>54</v>
      </c>
      <c r="E4" s="196" t="s">
        <v>11</v>
      </c>
      <c r="F4" s="20"/>
      <c r="G4" s="172" t="s">
        <v>35</v>
      </c>
      <c r="H4" s="199" t="s">
        <v>7</v>
      </c>
      <c r="I4" s="189" t="s">
        <v>10</v>
      </c>
      <c r="J4" s="191" t="s">
        <v>76</v>
      </c>
      <c r="K4" s="192"/>
      <c r="L4" s="192"/>
      <c r="M4" s="192"/>
      <c r="N4" s="193"/>
      <c r="O4" s="191" t="s">
        <v>80</v>
      </c>
      <c r="P4" s="192"/>
      <c r="Q4" s="192"/>
      <c r="R4" s="193"/>
      <c r="S4" s="194" t="s">
        <v>81</v>
      </c>
      <c r="T4" s="184" t="s">
        <v>73</v>
      </c>
      <c r="U4" s="191" t="s">
        <v>22</v>
      </c>
      <c r="V4" s="203"/>
      <c r="W4" s="203"/>
      <c r="X4" s="13"/>
    </row>
    <row r="5" spans="1:24" s="1" customFormat="1" ht="15" customHeight="1">
      <c r="A5" s="177"/>
      <c r="B5" s="182"/>
      <c r="C5" s="175"/>
      <c r="D5" s="180"/>
      <c r="E5" s="197"/>
      <c r="F5" s="21"/>
      <c r="G5" s="170"/>
      <c r="H5" s="200"/>
      <c r="I5" s="190"/>
      <c r="J5" s="173" t="s">
        <v>28</v>
      </c>
      <c r="K5" s="174"/>
      <c r="L5" s="174"/>
      <c r="M5" s="175"/>
      <c r="N5" s="17" t="s">
        <v>29</v>
      </c>
      <c r="O5" s="173" t="s">
        <v>30</v>
      </c>
      <c r="P5" s="174"/>
      <c r="Q5" s="175"/>
      <c r="R5" s="17" t="s">
        <v>29</v>
      </c>
      <c r="S5" s="195"/>
      <c r="T5" s="185"/>
      <c r="U5" s="200" t="s">
        <v>24</v>
      </c>
      <c r="V5" s="202" t="s">
        <v>25</v>
      </c>
      <c r="W5" s="202" t="s">
        <v>26</v>
      </c>
      <c r="X5" s="201" t="s">
        <v>27</v>
      </c>
    </row>
    <row r="6" spans="1:24" s="1" customFormat="1" ht="38.25" customHeight="1">
      <c r="A6" s="177"/>
      <c r="B6" s="183"/>
      <c r="C6" s="175"/>
      <c r="D6" s="180"/>
      <c r="E6" s="198"/>
      <c r="F6" s="22" t="s">
        <v>34</v>
      </c>
      <c r="G6" s="171"/>
      <c r="H6" s="200"/>
      <c r="I6" s="190"/>
      <c r="J6" s="14" t="s">
        <v>19</v>
      </c>
      <c r="K6" s="7" t="s">
        <v>16</v>
      </c>
      <c r="L6" s="7" t="s">
        <v>17</v>
      </c>
      <c r="M6" s="7" t="s">
        <v>18</v>
      </c>
      <c r="N6" s="16" t="s">
        <v>36</v>
      </c>
      <c r="O6" s="15" t="s">
        <v>38</v>
      </c>
      <c r="P6" s="7" t="s">
        <v>23</v>
      </c>
      <c r="Q6" s="7" t="s">
        <v>21</v>
      </c>
      <c r="R6" s="16" t="s">
        <v>37</v>
      </c>
      <c r="S6" s="195"/>
      <c r="T6" s="186"/>
      <c r="U6" s="177"/>
      <c r="V6" s="202"/>
      <c r="W6" s="202"/>
      <c r="X6" s="201"/>
    </row>
    <row r="7" spans="1:24" ht="30" customHeight="1">
      <c r="A7" s="123">
        <v>20</v>
      </c>
      <c r="B7" s="124">
        <v>201</v>
      </c>
      <c r="C7" s="123" t="s">
        <v>86</v>
      </c>
      <c r="D7" s="125" t="s">
        <v>87</v>
      </c>
      <c r="E7" s="126" t="s">
        <v>204</v>
      </c>
      <c r="F7" s="127">
        <v>1</v>
      </c>
      <c r="G7" s="128">
        <v>1</v>
      </c>
      <c r="H7" s="123">
        <v>1</v>
      </c>
      <c r="I7" s="128">
        <v>1</v>
      </c>
      <c r="J7" s="123" t="s">
        <v>205</v>
      </c>
      <c r="K7" s="129">
        <v>37708</v>
      </c>
      <c r="L7" s="129">
        <v>37712</v>
      </c>
      <c r="M7" s="129">
        <v>37712</v>
      </c>
      <c r="N7" s="128"/>
      <c r="O7" s="126" t="s">
        <v>401</v>
      </c>
      <c r="P7" s="130" t="s">
        <v>323</v>
      </c>
      <c r="Q7" s="127" t="s">
        <v>339</v>
      </c>
      <c r="R7" s="128"/>
      <c r="S7" s="131" t="s">
        <v>206</v>
      </c>
      <c r="T7" s="132">
        <v>1</v>
      </c>
      <c r="U7" s="123"/>
      <c r="V7" s="127"/>
      <c r="W7" s="127"/>
      <c r="X7" s="128"/>
    </row>
    <row r="8" spans="1:24" ht="15.75" customHeight="1">
      <c r="A8" s="123">
        <v>20</v>
      </c>
      <c r="B8" s="133">
        <v>202</v>
      </c>
      <c r="C8" s="123" t="s">
        <v>86</v>
      </c>
      <c r="D8" s="125" t="s">
        <v>88</v>
      </c>
      <c r="E8" s="126" t="s">
        <v>207</v>
      </c>
      <c r="F8" s="127">
        <v>1</v>
      </c>
      <c r="G8" s="128">
        <v>1</v>
      </c>
      <c r="H8" s="123">
        <v>1</v>
      </c>
      <c r="I8" s="128">
        <v>1</v>
      </c>
      <c r="J8" s="123" t="s">
        <v>208</v>
      </c>
      <c r="K8" s="129">
        <v>37797</v>
      </c>
      <c r="L8" s="129">
        <v>37798</v>
      </c>
      <c r="M8" s="129">
        <v>37798</v>
      </c>
      <c r="N8" s="128"/>
      <c r="O8" s="126" t="s">
        <v>209</v>
      </c>
      <c r="P8" s="134" t="s">
        <v>324</v>
      </c>
      <c r="Q8" s="127" t="s">
        <v>210</v>
      </c>
      <c r="R8" s="128"/>
      <c r="S8" s="131" t="s">
        <v>211</v>
      </c>
      <c r="T8" s="132">
        <v>1</v>
      </c>
      <c r="U8" s="123"/>
      <c r="V8" s="127"/>
      <c r="W8" s="127"/>
      <c r="X8" s="128"/>
    </row>
    <row r="9" spans="1:24" ht="15.75" customHeight="1">
      <c r="A9" s="123">
        <v>20</v>
      </c>
      <c r="B9" s="124">
        <v>203</v>
      </c>
      <c r="C9" s="123" t="s">
        <v>86</v>
      </c>
      <c r="D9" s="125" t="s">
        <v>89</v>
      </c>
      <c r="E9" s="126" t="s">
        <v>204</v>
      </c>
      <c r="F9" s="127">
        <v>1</v>
      </c>
      <c r="G9" s="128">
        <v>1</v>
      </c>
      <c r="H9" s="123">
        <v>1</v>
      </c>
      <c r="I9" s="128">
        <v>1</v>
      </c>
      <c r="J9" s="123" t="s">
        <v>212</v>
      </c>
      <c r="K9" s="129">
        <v>37699</v>
      </c>
      <c r="L9" s="129">
        <v>37704</v>
      </c>
      <c r="M9" s="129">
        <v>37712</v>
      </c>
      <c r="N9" s="128"/>
      <c r="O9" s="126"/>
      <c r="P9" s="127"/>
      <c r="Q9" s="127"/>
      <c r="R9" s="128">
        <v>1</v>
      </c>
      <c r="S9" s="131"/>
      <c r="T9" s="132">
        <v>1</v>
      </c>
      <c r="U9" s="123"/>
      <c r="V9" s="127"/>
      <c r="W9" s="127"/>
      <c r="X9" s="128"/>
    </row>
    <row r="10" spans="1:24" ht="30" customHeight="1">
      <c r="A10" s="123">
        <v>20</v>
      </c>
      <c r="B10" s="133">
        <v>204</v>
      </c>
      <c r="C10" s="123" t="s">
        <v>86</v>
      </c>
      <c r="D10" s="125" t="s">
        <v>90</v>
      </c>
      <c r="E10" s="126" t="s">
        <v>213</v>
      </c>
      <c r="F10" s="127">
        <v>2</v>
      </c>
      <c r="G10" s="128">
        <v>2</v>
      </c>
      <c r="H10" s="123">
        <v>1</v>
      </c>
      <c r="I10" s="128">
        <v>1</v>
      </c>
      <c r="J10" s="123" t="s">
        <v>214</v>
      </c>
      <c r="K10" s="129">
        <v>38065</v>
      </c>
      <c r="L10" s="129">
        <v>38071</v>
      </c>
      <c r="M10" s="129">
        <v>38078</v>
      </c>
      <c r="N10" s="128"/>
      <c r="O10" s="126" t="s">
        <v>375</v>
      </c>
      <c r="P10" s="134" t="s">
        <v>325</v>
      </c>
      <c r="Q10" s="127" t="s">
        <v>339</v>
      </c>
      <c r="R10" s="128"/>
      <c r="S10" s="131"/>
      <c r="T10" s="132">
        <v>1</v>
      </c>
      <c r="U10" s="123"/>
      <c r="V10" s="127"/>
      <c r="W10" s="127"/>
      <c r="X10" s="128"/>
    </row>
    <row r="11" spans="1:24" ht="30" customHeight="1">
      <c r="A11" s="123">
        <v>20</v>
      </c>
      <c r="B11" s="133">
        <v>205</v>
      </c>
      <c r="C11" s="123" t="s">
        <v>86</v>
      </c>
      <c r="D11" s="125" t="s">
        <v>91</v>
      </c>
      <c r="E11" s="126" t="s">
        <v>204</v>
      </c>
      <c r="F11" s="127">
        <v>1</v>
      </c>
      <c r="G11" s="128">
        <v>1</v>
      </c>
      <c r="H11" s="123">
        <v>1</v>
      </c>
      <c r="I11" s="128">
        <v>0</v>
      </c>
      <c r="J11" s="123"/>
      <c r="K11" s="129"/>
      <c r="L11" s="129"/>
      <c r="M11" s="129"/>
      <c r="N11" s="128">
        <v>3</v>
      </c>
      <c r="O11" s="126" t="s">
        <v>215</v>
      </c>
      <c r="P11" s="134" t="s">
        <v>324</v>
      </c>
      <c r="Q11" s="127" t="s">
        <v>340</v>
      </c>
      <c r="R11" s="128"/>
      <c r="S11" s="131"/>
      <c r="T11" s="132">
        <v>0</v>
      </c>
      <c r="U11" s="123"/>
      <c r="V11" s="127"/>
      <c r="W11" s="127"/>
      <c r="X11" s="128"/>
    </row>
    <row r="12" spans="1:24" ht="15.75" customHeight="1">
      <c r="A12" s="123">
        <v>20</v>
      </c>
      <c r="B12" s="133">
        <v>206</v>
      </c>
      <c r="C12" s="123" t="s">
        <v>86</v>
      </c>
      <c r="D12" s="125" t="s">
        <v>92</v>
      </c>
      <c r="E12" s="126" t="s">
        <v>216</v>
      </c>
      <c r="F12" s="127">
        <v>1</v>
      </c>
      <c r="G12" s="128">
        <v>1</v>
      </c>
      <c r="H12" s="123">
        <v>1</v>
      </c>
      <c r="I12" s="128">
        <v>1</v>
      </c>
      <c r="J12" s="123" t="s">
        <v>217</v>
      </c>
      <c r="K12" s="129">
        <v>37700</v>
      </c>
      <c r="L12" s="129">
        <v>37705</v>
      </c>
      <c r="M12" s="129">
        <v>37712</v>
      </c>
      <c r="N12" s="128"/>
      <c r="O12" s="126" t="s">
        <v>218</v>
      </c>
      <c r="P12" s="134" t="s">
        <v>324</v>
      </c>
      <c r="Q12" s="127" t="s">
        <v>219</v>
      </c>
      <c r="R12" s="128"/>
      <c r="S12" s="131"/>
      <c r="T12" s="132">
        <v>0</v>
      </c>
      <c r="U12" s="123"/>
      <c r="V12" s="127"/>
      <c r="W12" s="127"/>
      <c r="X12" s="128"/>
    </row>
    <row r="13" spans="1:24" ht="15.75" customHeight="1">
      <c r="A13" s="123">
        <v>20</v>
      </c>
      <c r="B13" s="133">
        <v>207</v>
      </c>
      <c r="C13" s="123" t="s">
        <v>86</v>
      </c>
      <c r="D13" s="125" t="s">
        <v>93</v>
      </c>
      <c r="E13" s="126" t="s">
        <v>204</v>
      </c>
      <c r="F13" s="127">
        <v>1</v>
      </c>
      <c r="G13" s="128">
        <v>1</v>
      </c>
      <c r="H13" s="123">
        <v>1</v>
      </c>
      <c r="I13" s="128">
        <v>1</v>
      </c>
      <c r="J13" s="123"/>
      <c r="K13" s="129"/>
      <c r="L13" s="129"/>
      <c r="M13" s="129"/>
      <c r="N13" s="128">
        <v>6</v>
      </c>
      <c r="O13" s="126" t="s">
        <v>220</v>
      </c>
      <c r="P13" s="134" t="s">
        <v>326</v>
      </c>
      <c r="Q13" s="127" t="s">
        <v>349</v>
      </c>
      <c r="R13" s="128"/>
      <c r="S13" s="131"/>
      <c r="T13" s="132">
        <v>0</v>
      </c>
      <c r="U13" s="123"/>
      <c r="V13" s="127"/>
      <c r="W13" s="127"/>
      <c r="X13" s="128"/>
    </row>
    <row r="14" spans="1:24" ht="15.75" customHeight="1">
      <c r="A14" s="123">
        <v>20</v>
      </c>
      <c r="B14" s="133">
        <v>208</v>
      </c>
      <c r="C14" s="123" t="s">
        <v>86</v>
      </c>
      <c r="D14" s="125" t="s">
        <v>170</v>
      </c>
      <c r="E14" s="126" t="s">
        <v>221</v>
      </c>
      <c r="F14" s="127">
        <v>1</v>
      </c>
      <c r="G14" s="128">
        <v>2</v>
      </c>
      <c r="H14" s="123">
        <v>1</v>
      </c>
      <c r="I14" s="128">
        <v>1</v>
      </c>
      <c r="J14" s="123"/>
      <c r="K14" s="135"/>
      <c r="L14" s="129"/>
      <c r="M14" s="129"/>
      <c r="N14" s="136">
        <v>4</v>
      </c>
      <c r="O14" s="126" t="s">
        <v>222</v>
      </c>
      <c r="P14" s="134" t="s">
        <v>324</v>
      </c>
      <c r="Q14" s="137" t="s">
        <v>223</v>
      </c>
      <c r="R14" s="128"/>
      <c r="S14" s="131"/>
      <c r="T14" s="132">
        <v>0</v>
      </c>
      <c r="U14" s="138"/>
      <c r="V14" s="127"/>
      <c r="W14" s="137"/>
      <c r="X14" s="136"/>
    </row>
    <row r="15" spans="1:24" ht="30" customHeight="1">
      <c r="A15" s="123">
        <v>20</v>
      </c>
      <c r="B15" s="133">
        <v>209</v>
      </c>
      <c r="C15" s="123" t="s">
        <v>86</v>
      </c>
      <c r="D15" s="125" t="s">
        <v>95</v>
      </c>
      <c r="E15" s="126" t="s">
        <v>224</v>
      </c>
      <c r="F15" s="127">
        <v>1</v>
      </c>
      <c r="G15" s="128">
        <v>1</v>
      </c>
      <c r="H15" s="123">
        <v>1</v>
      </c>
      <c r="I15" s="128">
        <v>1</v>
      </c>
      <c r="J15" s="123" t="s">
        <v>225</v>
      </c>
      <c r="K15" s="129">
        <v>38427</v>
      </c>
      <c r="L15" s="129">
        <v>38443</v>
      </c>
      <c r="M15" s="129">
        <v>38443</v>
      </c>
      <c r="N15" s="128"/>
      <c r="O15" s="126" t="s">
        <v>226</v>
      </c>
      <c r="P15" s="134" t="s">
        <v>327</v>
      </c>
      <c r="Q15" s="127" t="s">
        <v>341</v>
      </c>
      <c r="R15" s="128"/>
      <c r="S15" s="131"/>
      <c r="T15" s="132">
        <v>0</v>
      </c>
      <c r="U15" s="123"/>
      <c r="V15" s="127"/>
      <c r="W15" s="127"/>
      <c r="X15" s="128"/>
    </row>
    <row r="16" spans="1:24" ht="15.75" customHeight="1">
      <c r="A16" s="123">
        <v>20</v>
      </c>
      <c r="B16" s="133">
        <v>210</v>
      </c>
      <c r="C16" s="123" t="s">
        <v>86</v>
      </c>
      <c r="D16" s="125" t="s">
        <v>96</v>
      </c>
      <c r="E16" s="126" t="s">
        <v>216</v>
      </c>
      <c r="F16" s="127">
        <v>2</v>
      </c>
      <c r="G16" s="128">
        <v>1</v>
      </c>
      <c r="H16" s="123">
        <v>1</v>
      </c>
      <c r="I16" s="128">
        <v>1</v>
      </c>
      <c r="J16" s="123"/>
      <c r="K16" s="129"/>
      <c r="L16" s="129"/>
      <c r="M16" s="129"/>
      <c r="N16" s="128">
        <v>0</v>
      </c>
      <c r="O16" s="126" t="s">
        <v>227</v>
      </c>
      <c r="P16" s="134" t="s">
        <v>328</v>
      </c>
      <c r="Q16" s="127" t="s">
        <v>228</v>
      </c>
      <c r="R16" s="128"/>
      <c r="S16" s="131"/>
      <c r="T16" s="132">
        <v>0</v>
      </c>
      <c r="U16" s="123"/>
      <c r="V16" s="127"/>
      <c r="W16" s="127"/>
      <c r="X16" s="128"/>
    </row>
    <row r="17" spans="1:24" ht="15.75" customHeight="1">
      <c r="A17" s="123">
        <v>20</v>
      </c>
      <c r="B17" s="133">
        <v>211</v>
      </c>
      <c r="C17" s="123" t="s">
        <v>86</v>
      </c>
      <c r="D17" s="125" t="s">
        <v>97</v>
      </c>
      <c r="E17" s="126" t="s">
        <v>216</v>
      </c>
      <c r="F17" s="127">
        <v>1</v>
      </c>
      <c r="G17" s="128">
        <v>1</v>
      </c>
      <c r="H17" s="123">
        <v>1</v>
      </c>
      <c r="I17" s="128">
        <v>0</v>
      </c>
      <c r="J17" s="123"/>
      <c r="K17" s="129"/>
      <c r="L17" s="129"/>
      <c r="M17" s="129"/>
      <c r="N17" s="128">
        <v>5</v>
      </c>
      <c r="O17" s="126"/>
      <c r="P17" s="127"/>
      <c r="Q17" s="127"/>
      <c r="R17" s="128">
        <v>1</v>
      </c>
      <c r="S17" s="131"/>
      <c r="T17" s="132">
        <v>0</v>
      </c>
      <c r="U17" s="123"/>
      <c r="V17" s="127"/>
      <c r="W17" s="127"/>
      <c r="X17" s="128"/>
    </row>
    <row r="18" spans="1:24" ht="15.75" customHeight="1">
      <c r="A18" s="123">
        <v>20</v>
      </c>
      <c r="B18" s="133">
        <v>212</v>
      </c>
      <c r="C18" s="123" t="s">
        <v>86</v>
      </c>
      <c r="D18" s="125" t="s">
        <v>98</v>
      </c>
      <c r="E18" s="126" t="s">
        <v>229</v>
      </c>
      <c r="F18" s="127">
        <v>1</v>
      </c>
      <c r="G18" s="128">
        <v>2</v>
      </c>
      <c r="H18" s="123">
        <v>1</v>
      </c>
      <c r="I18" s="128">
        <v>1</v>
      </c>
      <c r="J18" s="123" t="s">
        <v>230</v>
      </c>
      <c r="K18" s="129">
        <v>38058</v>
      </c>
      <c r="L18" s="129">
        <v>38065</v>
      </c>
      <c r="M18" s="129">
        <v>38078</v>
      </c>
      <c r="N18" s="128"/>
      <c r="O18" s="126" t="s">
        <v>231</v>
      </c>
      <c r="P18" s="134" t="s">
        <v>328</v>
      </c>
      <c r="Q18" s="127" t="s">
        <v>342</v>
      </c>
      <c r="R18" s="128"/>
      <c r="S18" s="131"/>
      <c r="T18" s="132">
        <v>0</v>
      </c>
      <c r="U18" s="123"/>
      <c r="V18" s="127"/>
      <c r="W18" s="127"/>
      <c r="X18" s="128"/>
    </row>
    <row r="19" spans="1:24" ht="15.75" customHeight="1">
      <c r="A19" s="123">
        <v>20</v>
      </c>
      <c r="B19" s="133">
        <v>213</v>
      </c>
      <c r="C19" s="123" t="s">
        <v>86</v>
      </c>
      <c r="D19" s="125" t="s">
        <v>99</v>
      </c>
      <c r="E19" s="126" t="s">
        <v>232</v>
      </c>
      <c r="F19" s="127">
        <v>1</v>
      </c>
      <c r="G19" s="128">
        <v>2</v>
      </c>
      <c r="H19" s="123">
        <v>0</v>
      </c>
      <c r="I19" s="128">
        <v>0</v>
      </c>
      <c r="J19" s="123"/>
      <c r="K19" s="129"/>
      <c r="L19" s="129"/>
      <c r="M19" s="129"/>
      <c r="N19" s="128">
        <v>5</v>
      </c>
      <c r="O19" s="126" t="s">
        <v>233</v>
      </c>
      <c r="P19" s="134" t="s">
        <v>325</v>
      </c>
      <c r="Q19" s="127" t="s">
        <v>234</v>
      </c>
      <c r="R19" s="128"/>
      <c r="S19" s="131"/>
      <c r="T19" s="132">
        <v>0</v>
      </c>
      <c r="U19" s="123"/>
      <c r="V19" s="127"/>
      <c r="W19" s="127"/>
      <c r="X19" s="128"/>
    </row>
    <row r="20" spans="1:24" ht="30" customHeight="1">
      <c r="A20" s="123">
        <v>20</v>
      </c>
      <c r="B20" s="133">
        <v>214</v>
      </c>
      <c r="C20" s="123" t="s">
        <v>86</v>
      </c>
      <c r="D20" s="125" t="s">
        <v>100</v>
      </c>
      <c r="E20" s="126" t="s">
        <v>235</v>
      </c>
      <c r="F20" s="127">
        <v>1</v>
      </c>
      <c r="G20" s="128">
        <v>2</v>
      </c>
      <c r="H20" s="123">
        <v>0</v>
      </c>
      <c r="I20" s="128">
        <v>1</v>
      </c>
      <c r="J20" s="138" t="s">
        <v>236</v>
      </c>
      <c r="K20" s="129">
        <v>36966</v>
      </c>
      <c r="L20" s="129">
        <v>36980</v>
      </c>
      <c r="M20" s="129">
        <v>36980</v>
      </c>
      <c r="N20" s="128"/>
      <c r="O20" s="126" t="s">
        <v>400</v>
      </c>
      <c r="P20" s="134" t="s">
        <v>324</v>
      </c>
      <c r="Q20" s="127" t="s">
        <v>343</v>
      </c>
      <c r="R20" s="128"/>
      <c r="S20" s="131" t="s">
        <v>237</v>
      </c>
      <c r="T20" s="132">
        <v>0</v>
      </c>
      <c r="U20" s="123"/>
      <c r="V20" s="127"/>
      <c r="W20" s="127"/>
      <c r="X20" s="128"/>
    </row>
    <row r="21" spans="1:24" ht="15.75" customHeight="1">
      <c r="A21" s="123">
        <v>20</v>
      </c>
      <c r="B21" s="133">
        <v>215</v>
      </c>
      <c r="C21" s="123" t="s">
        <v>86</v>
      </c>
      <c r="D21" s="125" t="s">
        <v>101</v>
      </c>
      <c r="E21" s="126" t="s">
        <v>204</v>
      </c>
      <c r="F21" s="127">
        <v>1</v>
      </c>
      <c r="G21" s="128">
        <v>1</v>
      </c>
      <c r="H21" s="123">
        <v>1</v>
      </c>
      <c r="I21" s="128">
        <v>1</v>
      </c>
      <c r="J21" s="123" t="s">
        <v>238</v>
      </c>
      <c r="K21" s="129">
        <v>36606</v>
      </c>
      <c r="L21" s="129">
        <v>36609</v>
      </c>
      <c r="M21" s="129">
        <v>36617</v>
      </c>
      <c r="N21" s="128"/>
      <c r="O21" s="126" t="s">
        <v>239</v>
      </c>
      <c r="P21" s="134" t="s">
        <v>329</v>
      </c>
      <c r="Q21" s="127" t="s">
        <v>341</v>
      </c>
      <c r="R21" s="128"/>
      <c r="S21" s="131"/>
      <c r="T21" s="132">
        <v>0</v>
      </c>
      <c r="U21" s="138">
        <v>34593</v>
      </c>
      <c r="V21" s="139" t="s">
        <v>240</v>
      </c>
      <c r="W21" s="127">
        <v>2</v>
      </c>
      <c r="X21" s="128">
        <v>1</v>
      </c>
    </row>
    <row r="22" spans="1:24" ht="15.75" customHeight="1">
      <c r="A22" s="123">
        <v>20</v>
      </c>
      <c r="B22" s="133">
        <v>217</v>
      </c>
      <c r="C22" s="123" t="s">
        <v>86</v>
      </c>
      <c r="D22" s="125" t="s">
        <v>102</v>
      </c>
      <c r="E22" s="126" t="s">
        <v>241</v>
      </c>
      <c r="F22" s="127">
        <v>2</v>
      </c>
      <c r="G22" s="128">
        <v>2</v>
      </c>
      <c r="H22" s="123">
        <v>1</v>
      </c>
      <c r="I22" s="128">
        <v>1</v>
      </c>
      <c r="J22" s="123"/>
      <c r="K22" s="129"/>
      <c r="L22" s="129"/>
      <c r="M22" s="129"/>
      <c r="N22" s="128">
        <v>4</v>
      </c>
      <c r="O22" s="126" t="s">
        <v>242</v>
      </c>
      <c r="P22" s="134" t="s">
        <v>327</v>
      </c>
      <c r="Q22" s="127" t="s">
        <v>341</v>
      </c>
      <c r="R22" s="128"/>
      <c r="S22" s="131"/>
      <c r="T22" s="132">
        <v>0</v>
      </c>
      <c r="U22" s="123"/>
      <c r="V22" s="127"/>
      <c r="W22" s="127"/>
      <c r="X22" s="128"/>
    </row>
    <row r="23" spans="1:24" ht="15.75" customHeight="1">
      <c r="A23" s="123">
        <v>20</v>
      </c>
      <c r="B23" s="133">
        <v>218</v>
      </c>
      <c r="C23" s="123" t="s">
        <v>86</v>
      </c>
      <c r="D23" s="125" t="s">
        <v>103</v>
      </c>
      <c r="E23" s="126" t="s">
        <v>243</v>
      </c>
      <c r="F23" s="127">
        <v>1</v>
      </c>
      <c r="G23" s="128">
        <v>1</v>
      </c>
      <c r="H23" s="123">
        <v>1</v>
      </c>
      <c r="I23" s="128">
        <v>1</v>
      </c>
      <c r="J23" s="123"/>
      <c r="K23" s="129"/>
      <c r="L23" s="129"/>
      <c r="M23" s="129"/>
      <c r="N23" s="128">
        <v>0</v>
      </c>
      <c r="O23" s="126" t="s">
        <v>244</v>
      </c>
      <c r="P23" s="130" t="s">
        <v>323</v>
      </c>
      <c r="Q23" s="127" t="s">
        <v>339</v>
      </c>
      <c r="R23" s="128"/>
      <c r="S23" s="131"/>
      <c r="T23" s="132">
        <v>0</v>
      </c>
      <c r="U23" s="123"/>
      <c r="V23" s="127"/>
      <c r="W23" s="127"/>
      <c r="X23" s="128"/>
    </row>
    <row r="24" spans="1:24" ht="15.75" customHeight="1">
      <c r="A24" s="123">
        <v>20</v>
      </c>
      <c r="B24" s="133">
        <v>219</v>
      </c>
      <c r="C24" s="123" t="s">
        <v>86</v>
      </c>
      <c r="D24" s="125" t="s">
        <v>104</v>
      </c>
      <c r="E24" s="126" t="s">
        <v>241</v>
      </c>
      <c r="F24" s="127">
        <v>2</v>
      </c>
      <c r="G24" s="128">
        <v>2</v>
      </c>
      <c r="H24" s="123">
        <v>1</v>
      </c>
      <c r="I24" s="128">
        <v>0</v>
      </c>
      <c r="J24" s="123"/>
      <c r="K24" s="129"/>
      <c r="L24" s="129"/>
      <c r="M24" s="129"/>
      <c r="N24" s="128">
        <v>6</v>
      </c>
      <c r="O24" s="126"/>
      <c r="P24" s="127"/>
      <c r="Q24" s="127"/>
      <c r="R24" s="128">
        <v>1</v>
      </c>
      <c r="S24" s="131"/>
      <c r="T24" s="132">
        <v>0</v>
      </c>
      <c r="U24" s="123"/>
      <c r="V24" s="127"/>
      <c r="W24" s="127"/>
      <c r="X24" s="128"/>
    </row>
    <row r="25" spans="1:24" ht="15.75" customHeight="1">
      <c r="A25" s="123">
        <v>20</v>
      </c>
      <c r="B25" s="133">
        <v>303</v>
      </c>
      <c r="C25" s="123" t="s">
        <v>86</v>
      </c>
      <c r="D25" s="125" t="s">
        <v>105</v>
      </c>
      <c r="E25" s="126" t="s">
        <v>241</v>
      </c>
      <c r="F25" s="127">
        <v>2</v>
      </c>
      <c r="G25" s="128">
        <v>2</v>
      </c>
      <c r="H25" s="123">
        <v>0</v>
      </c>
      <c r="I25" s="128">
        <v>0</v>
      </c>
      <c r="J25" s="123"/>
      <c r="K25" s="129"/>
      <c r="L25" s="129"/>
      <c r="M25" s="129"/>
      <c r="N25" s="128">
        <v>5</v>
      </c>
      <c r="O25" s="126"/>
      <c r="P25" s="127"/>
      <c r="Q25" s="127"/>
      <c r="R25" s="128">
        <v>1</v>
      </c>
      <c r="S25" s="131"/>
      <c r="T25" s="132">
        <v>0</v>
      </c>
      <c r="U25" s="123"/>
      <c r="V25" s="127"/>
      <c r="W25" s="127"/>
      <c r="X25" s="128"/>
    </row>
    <row r="26" spans="1:24" ht="15.75" customHeight="1">
      <c r="A26" s="123">
        <v>20</v>
      </c>
      <c r="B26" s="133">
        <v>304</v>
      </c>
      <c r="C26" s="123" t="s">
        <v>86</v>
      </c>
      <c r="D26" s="125" t="s">
        <v>106</v>
      </c>
      <c r="E26" s="126" t="s">
        <v>245</v>
      </c>
      <c r="F26" s="127">
        <v>2</v>
      </c>
      <c r="G26" s="128">
        <v>2</v>
      </c>
      <c r="H26" s="123">
        <v>0</v>
      </c>
      <c r="I26" s="128">
        <v>0</v>
      </c>
      <c r="J26" s="123"/>
      <c r="K26" s="129"/>
      <c r="L26" s="129"/>
      <c r="M26" s="129"/>
      <c r="N26" s="128">
        <v>6</v>
      </c>
      <c r="O26" s="126"/>
      <c r="P26" s="127"/>
      <c r="Q26" s="127"/>
      <c r="R26" s="128">
        <v>0</v>
      </c>
      <c r="S26" s="131"/>
      <c r="T26" s="132">
        <v>0</v>
      </c>
      <c r="U26" s="123"/>
      <c r="V26" s="127"/>
      <c r="W26" s="127"/>
      <c r="X26" s="128"/>
    </row>
    <row r="27" spans="1:24" ht="15.75" customHeight="1">
      <c r="A27" s="123">
        <v>20</v>
      </c>
      <c r="B27" s="133">
        <v>305</v>
      </c>
      <c r="C27" s="123" t="s">
        <v>86</v>
      </c>
      <c r="D27" s="125" t="s">
        <v>107</v>
      </c>
      <c r="E27" s="126" t="s">
        <v>241</v>
      </c>
      <c r="F27" s="127">
        <v>2</v>
      </c>
      <c r="G27" s="128">
        <v>2</v>
      </c>
      <c r="H27" s="123">
        <v>0</v>
      </c>
      <c r="I27" s="128">
        <v>1</v>
      </c>
      <c r="J27" s="123"/>
      <c r="K27" s="129"/>
      <c r="L27" s="129"/>
      <c r="M27" s="129"/>
      <c r="N27" s="128">
        <v>0</v>
      </c>
      <c r="O27" s="126"/>
      <c r="P27" s="127"/>
      <c r="Q27" s="127"/>
      <c r="R27" s="128">
        <v>0</v>
      </c>
      <c r="S27" s="131"/>
      <c r="T27" s="132">
        <v>1</v>
      </c>
      <c r="U27" s="123"/>
      <c r="V27" s="127"/>
      <c r="W27" s="127"/>
      <c r="X27" s="128"/>
    </row>
    <row r="28" spans="1:24" ht="15.75" customHeight="1">
      <c r="A28" s="123">
        <v>20</v>
      </c>
      <c r="B28" s="133">
        <v>306</v>
      </c>
      <c r="C28" s="123" t="s">
        <v>86</v>
      </c>
      <c r="D28" s="125" t="s">
        <v>108</v>
      </c>
      <c r="E28" s="126" t="s">
        <v>246</v>
      </c>
      <c r="F28" s="127">
        <v>1</v>
      </c>
      <c r="G28" s="128">
        <v>2</v>
      </c>
      <c r="H28" s="123">
        <v>0</v>
      </c>
      <c r="I28" s="128">
        <v>0</v>
      </c>
      <c r="J28" s="123"/>
      <c r="K28" s="129"/>
      <c r="L28" s="129"/>
      <c r="M28" s="129"/>
      <c r="N28" s="128">
        <v>0</v>
      </c>
      <c r="O28" s="126"/>
      <c r="P28" s="127"/>
      <c r="Q28" s="127"/>
      <c r="R28" s="128">
        <v>0</v>
      </c>
      <c r="S28" s="131"/>
      <c r="T28" s="132">
        <v>0</v>
      </c>
      <c r="U28" s="123"/>
      <c r="V28" s="127"/>
      <c r="W28" s="127"/>
      <c r="X28" s="128"/>
    </row>
    <row r="29" spans="1:24" ht="15.75" customHeight="1">
      <c r="A29" s="123">
        <v>20</v>
      </c>
      <c r="B29" s="133">
        <v>307</v>
      </c>
      <c r="C29" s="123" t="s">
        <v>86</v>
      </c>
      <c r="D29" s="125" t="s">
        <v>109</v>
      </c>
      <c r="E29" s="126" t="s">
        <v>247</v>
      </c>
      <c r="F29" s="127">
        <v>1</v>
      </c>
      <c r="G29" s="128">
        <v>2</v>
      </c>
      <c r="H29" s="123">
        <v>0</v>
      </c>
      <c r="I29" s="128">
        <v>0</v>
      </c>
      <c r="J29" s="123"/>
      <c r="K29" s="129"/>
      <c r="L29" s="129"/>
      <c r="M29" s="129"/>
      <c r="N29" s="128">
        <v>6</v>
      </c>
      <c r="O29" s="126"/>
      <c r="P29" s="127"/>
      <c r="Q29" s="127"/>
      <c r="R29" s="128">
        <v>0</v>
      </c>
      <c r="S29" s="131"/>
      <c r="T29" s="132">
        <v>0</v>
      </c>
      <c r="U29" s="123"/>
      <c r="V29" s="127"/>
      <c r="W29" s="127"/>
      <c r="X29" s="128"/>
    </row>
    <row r="30" spans="1:24" ht="15.75" customHeight="1">
      <c r="A30" s="123">
        <v>20</v>
      </c>
      <c r="B30" s="133">
        <v>309</v>
      </c>
      <c r="C30" s="123" t="s">
        <v>86</v>
      </c>
      <c r="D30" s="125" t="s">
        <v>110</v>
      </c>
      <c r="E30" s="126" t="s">
        <v>246</v>
      </c>
      <c r="F30" s="127">
        <v>1</v>
      </c>
      <c r="G30" s="128">
        <v>2</v>
      </c>
      <c r="H30" s="123">
        <v>0</v>
      </c>
      <c r="I30" s="128">
        <v>0</v>
      </c>
      <c r="J30" s="123"/>
      <c r="K30" s="129"/>
      <c r="L30" s="129"/>
      <c r="M30" s="129"/>
      <c r="N30" s="128">
        <v>6</v>
      </c>
      <c r="O30" s="126"/>
      <c r="P30" s="127"/>
      <c r="Q30" s="127"/>
      <c r="R30" s="128">
        <v>0</v>
      </c>
      <c r="S30" s="131"/>
      <c r="T30" s="132">
        <v>0</v>
      </c>
      <c r="U30" s="123"/>
      <c r="V30" s="127"/>
      <c r="W30" s="127"/>
      <c r="X30" s="128"/>
    </row>
    <row r="31" spans="1:24" ht="15.75" customHeight="1">
      <c r="A31" s="123">
        <v>20</v>
      </c>
      <c r="B31" s="133">
        <v>321</v>
      </c>
      <c r="C31" s="123" t="s">
        <v>86</v>
      </c>
      <c r="D31" s="125" t="s">
        <v>111</v>
      </c>
      <c r="E31" s="126" t="s">
        <v>229</v>
      </c>
      <c r="F31" s="127">
        <v>1</v>
      </c>
      <c r="G31" s="128">
        <v>2</v>
      </c>
      <c r="H31" s="123">
        <v>1</v>
      </c>
      <c r="I31" s="128">
        <v>1</v>
      </c>
      <c r="J31" s="123"/>
      <c r="K31" s="129"/>
      <c r="L31" s="129"/>
      <c r="M31" s="129"/>
      <c r="N31" s="128">
        <v>5</v>
      </c>
      <c r="O31" s="169" t="s">
        <v>248</v>
      </c>
      <c r="P31" s="134" t="s">
        <v>330</v>
      </c>
      <c r="Q31" s="127" t="s">
        <v>344</v>
      </c>
      <c r="R31" s="128"/>
      <c r="S31" s="131"/>
      <c r="T31" s="132">
        <v>0</v>
      </c>
      <c r="U31" s="123"/>
      <c r="V31" s="127"/>
      <c r="W31" s="127"/>
      <c r="X31" s="128"/>
    </row>
    <row r="32" spans="1:24" ht="15.75" customHeight="1">
      <c r="A32" s="123">
        <v>20</v>
      </c>
      <c r="B32" s="133">
        <v>323</v>
      </c>
      <c r="C32" s="123" t="s">
        <v>86</v>
      </c>
      <c r="D32" s="125" t="s">
        <v>112</v>
      </c>
      <c r="E32" s="126" t="s">
        <v>249</v>
      </c>
      <c r="F32" s="127">
        <v>1</v>
      </c>
      <c r="G32" s="128">
        <v>2</v>
      </c>
      <c r="H32" s="123">
        <v>0</v>
      </c>
      <c r="I32" s="128">
        <v>0</v>
      </c>
      <c r="J32" s="123"/>
      <c r="K32" s="129"/>
      <c r="L32" s="129"/>
      <c r="M32" s="129"/>
      <c r="N32" s="128">
        <v>6</v>
      </c>
      <c r="O32" s="126"/>
      <c r="P32" s="127"/>
      <c r="Q32" s="127"/>
      <c r="R32" s="128">
        <v>0</v>
      </c>
      <c r="S32" s="131"/>
      <c r="T32" s="132">
        <v>0</v>
      </c>
      <c r="U32" s="123"/>
      <c r="V32" s="127"/>
      <c r="W32" s="127"/>
      <c r="X32" s="128"/>
    </row>
    <row r="33" spans="1:24" ht="15.75" customHeight="1">
      <c r="A33" s="123">
        <v>20</v>
      </c>
      <c r="B33" s="133">
        <v>324</v>
      </c>
      <c r="C33" s="123" t="s">
        <v>86</v>
      </c>
      <c r="D33" s="125" t="s">
        <v>113</v>
      </c>
      <c r="E33" s="126" t="s">
        <v>250</v>
      </c>
      <c r="F33" s="127">
        <v>2</v>
      </c>
      <c r="G33" s="128">
        <v>2</v>
      </c>
      <c r="H33" s="123">
        <v>0</v>
      </c>
      <c r="I33" s="128">
        <v>0</v>
      </c>
      <c r="J33" s="123"/>
      <c r="K33" s="129"/>
      <c r="L33" s="129"/>
      <c r="M33" s="129"/>
      <c r="N33" s="128">
        <v>6</v>
      </c>
      <c r="O33" s="126" t="s">
        <v>251</v>
      </c>
      <c r="P33" s="134" t="s">
        <v>325</v>
      </c>
      <c r="Q33" s="127" t="s">
        <v>234</v>
      </c>
      <c r="R33" s="128"/>
      <c r="S33" s="131"/>
      <c r="T33" s="132">
        <v>0</v>
      </c>
      <c r="U33" s="123"/>
      <c r="V33" s="127"/>
      <c r="W33" s="127"/>
      <c r="X33" s="128"/>
    </row>
    <row r="34" spans="1:24" ht="15.75" customHeight="1">
      <c r="A34" s="123">
        <v>20</v>
      </c>
      <c r="B34" s="124">
        <v>341</v>
      </c>
      <c r="C34" s="123" t="s">
        <v>86</v>
      </c>
      <c r="D34" s="125" t="s">
        <v>183</v>
      </c>
      <c r="E34" s="126" t="s">
        <v>358</v>
      </c>
      <c r="F34" s="140">
        <v>2</v>
      </c>
      <c r="G34" s="128">
        <v>2</v>
      </c>
      <c r="H34" s="123">
        <v>1</v>
      </c>
      <c r="I34" s="128">
        <v>1</v>
      </c>
      <c r="J34" s="123" t="s">
        <v>359</v>
      </c>
      <c r="K34" s="135">
        <v>37972</v>
      </c>
      <c r="L34" s="129">
        <v>37979</v>
      </c>
      <c r="M34" s="129">
        <v>37979</v>
      </c>
      <c r="N34" s="136"/>
      <c r="O34" s="141" t="s">
        <v>360</v>
      </c>
      <c r="P34" s="142" t="s">
        <v>361</v>
      </c>
      <c r="Q34" s="143" t="s">
        <v>362</v>
      </c>
      <c r="R34" s="128"/>
      <c r="S34" s="131"/>
      <c r="T34" s="144">
        <v>1</v>
      </c>
      <c r="U34" s="138"/>
      <c r="V34" s="127"/>
      <c r="W34" s="137"/>
      <c r="X34" s="136"/>
    </row>
    <row r="35" spans="1:24" ht="15.75" customHeight="1">
      <c r="A35" s="123">
        <v>20</v>
      </c>
      <c r="B35" s="133">
        <v>342</v>
      </c>
      <c r="C35" s="123" t="s">
        <v>86</v>
      </c>
      <c r="D35" s="125" t="s">
        <v>114</v>
      </c>
      <c r="E35" s="126" t="s">
        <v>85</v>
      </c>
      <c r="F35" s="127">
        <v>2</v>
      </c>
      <c r="G35" s="128">
        <v>2</v>
      </c>
      <c r="H35" s="123">
        <v>0</v>
      </c>
      <c r="I35" s="128">
        <v>1</v>
      </c>
      <c r="J35" s="123"/>
      <c r="K35" s="129"/>
      <c r="L35" s="129"/>
      <c r="M35" s="129"/>
      <c r="N35" s="128">
        <v>6</v>
      </c>
      <c r="O35" s="126" t="s">
        <v>253</v>
      </c>
      <c r="P35" s="134" t="s">
        <v>331</v>
      </c>
      <c r="Q35" s="127" t="s">
        <v>254</v>
      </c>
      <c r="R35" s="128"/>
      <c r="S35" s="131"/>
      <c r="T35" s="132">
        <v>0</v>
      </c>
      <c r="U35" s="123"/>
      <c r="V35" s="127"/>
      <c r="W35" s="127"/>
      <c r="X35" s="128"/>
    </row>
    <row r="36" spans="1:24" ht="15.75" customHeight="1">
      <c r="A36" s="123">
        <v>20</v>
      </c>
      <c r="B36" s="133">
        <v>345</v>
      </c>
      <c r="C36" s="123" t="s">
        <v>86</v>
      </c>
      <c r="D36" s="125" t="s">
        <v>115</v>
      </c>
      <c r="E36" s="126" t="s">
        <v>255</v>
      </c>
      <c r="F36" s="127">
        <v>1</v>
      </c>
      <c r="G36" s="128">
        <v>2</v>
      </c>
      <c r="H36" s="123">
        <v>0</v>
      </c>
      <c r="I36" s="128">
        <v>0</v>
      </c>
      <c r="J36" s="123"/>
      <c r="K36" s="129"/>
      <c r="L36" s="129"/>
      <c r="M36" s="129"/>
      <c r="N36" s="128">
        <v>5</v>
      </c>
      <c r="O36" s="126" t="s">
        <v>256</v>
      </c>
      <c r="P36" s="134" t="s">
        <v>332</v>
      </c>
      <c r="Q36" s="127" t="s">
        <v>345</v>
      </c>
      <c r="R36" s="128"/>
      <c r="S36" s="131"/>
      <c r="T36" s="132">
        <v>0</v>
      </c>
      <c r="U36" s="123"/>
      <c r="V36" s="127"/>
      <c r="W36" s="127"/>
      <c r="X36" s="128"/>
    </row>
    <row r="37" spans="1:24" ht="15.75" customHeight="1">
      <c r="A37" s="123">
        <v>20</v>
      </c>
      <c r="B37" s="145">
        <v>346</v>
      </c>
      <c r="C37" s="123" t="s">
        <v>86</v>
      </c>
      <c r="D37" s="125" t="s">
        <v>185</v>
      </c>
      <c r="E37" s="126" t="s">
        <v>85</v>
      </c>
      <c r="F37" s="127">
        <v>2</v>
      </c>
      <c r="G37" s="128">
        <v>2</v>
      </c>
      <c r="H37" s="123">
        <v>0</v>
      </c>
      <c r="I37" s="128">
        <v>0</v>
      </c>
      <c r="J37" s="123"/>
      <c r="K37" s="129"/>
      <c r="L37" s="129"/>
      <c r="M37" s="129"/>
      <c r="N37" s="128">
        <v>0</v>
      </c>
      <c r="O37" s="126" t="s">
        <v>257</v>
      </c>
      <c r="P37" s="134" t="s">
        <v>333</v>
      </c>
      <c r="Q37" s="127" t="s">
        <v>346</v>
      </c>
      <c r="R37" s="128"/>
      <c r="S37" s="131"/>
      <c r="T37" s="132">
        <v>0</v>
      </c>
      <c r="U37" s="123"/>
      <c r="V37" s="127"/>
      <c r="W37" s="127"/>
      <c r="X37" s="128"/>
    </row>
    <row r="38" spans="1:24" ht="30" customHeight="1">
      <c r="A38" s="123">
        <v>20</v>
      </c>
      <c r="B38" s="124">
        <v>347</v>
      </c>
      <c r="C38" s="123" t="s">
        <v>86</v>
      </c>
      <c r="D38" s="125" t="s">
        <v>258</v>
      </c>
      <c r="E38" s="126" t="s">
        <v>246</v>
      </c>
      <c r="F38" s="127">
        <v>1</v>
      </c>
      <c r="G38" s="128">
        <v>2</v>
      </c>
      <c r="H38" s="123">
        <v>0</v>
      </c>
      <c r="I38" s="128">
        <v>0</v>
      </c>
      <c r="J38" s="123"/>
      <c r="K38" s="129"/>
      <c r="L38" s="129"/>
      <c r="M38" s="129"/>
      <c r="N38" s="128">
        <v>0</v>
      </c>
      <c r="O38" s="126"/>
      <c r="P38" s="127"/>
      <c r="Q38" s="127"/>
      <c r="R38" s="128">
        <v>0</v>
      </c>
      <c r="S38" s="131" t="s">
        <v>259</v>
      </c>
      <c r="T38" s="132">
        <v>0</v>
      </c>
      <c r="U38" s="123"/>
      <c r="V38" s="127"/>
      <c r="W38" s="127"/>
      <c r="X38" s="128"/>
    </row>
    <row r="39" spans="1:24" ht="15.75" customHeight="1">
      <c r="A39" s="123">
        <v>20</v>
      </c>
      <c r="B39" s="124">
        <v>349</v>
      </c>
      <c r="C39" s="123" t="s">
        <v>86</v>
      </c>
      <c r="D39" s="125" t="s">
        <v>203</v>
      </c>
      <c r="E39" s="126" t="s">
        <v>247</v>
      </c>
      <c r="F39" s="127">
        <v>1</v>
      </c>
      <c r="G39" s="128">
        <v>2</v>
      </c>
      <c r="H39" s="123">
        <v>0</v>
      </c>
      <c r="I39" s="128">
        <v>0</v>
      </c>
      <c r="J39" s="123"/>
      <c r="K39" s="129"/>
      <c r="L39" s="129"/>
      <c r="M39" s="129"/>
      <c r="N39" s="128">
        <v>6</v>
      </c>
      <c r="O39" s="126" t="s">
        <v>260</v>
      </c>
      <c r="P39" s="134" t="s">
        <v>324</v>
      </c>
      <c r="Q39" s="137" t="s">
        <v>223</v>
      </c>
      <c r="R39" s="128"/>
      <c r="S39" s="131"/>
      <c r="T39" s="132">
        <v>0</v>
      </c>
      <c r="U39" s="123"/>
      <c r="V39" s="127"/>
      <c r="W39" s="127"/>
      <c r="X39" s="128"/>
    </row>
    <row r="40" spans="1:24" ht="30" customHeight="1">
      <c r="A40" s="123">
        <v>20</v>
      </c>
      <c r="B40" s="133">
        <v>361</v>
      </c>
      <c r="C40" s="123" t="s">
        <v>86</v>
      </c>
      <c r="D40" s="125" t="s">
        <v>117</v>
      </c>
      <c r="E40" s="126" t="s">
        <v>261</v>
      </c>
      <c r="F40" s="127">
        <v>1</v>
      </c>
      <c r="G40" s="128">
        <v>2</v>
      </c>
      <c r="H40" s="123">
        <v>1</v>
      </c>
      <c r="I40" s="128">
        <v>1</v>
      </c>
      <c r="J40" s="126" t="s">
        <v>262</v>
      </c>
      <c r="K40" s="129">
        <v>37974</v>
      </c>
      <c r="L40" s="129">
        <v>37979</v>
      </c>
      <c r="M40" s="129">
        <v>38078</v>
      </c>
      <c r="N40" s="128"/>
      <c r="O40" s="126" t="s">
        <v>263</v>
      </c>
      <c r="P40" s="134" t="s">
        <v>327</v>
      </c>
      <c r="Q40" s="127" t="s">
        <v>341</v>
      </c>
      <c r="R40" s="128"/>
      <c r="S40" s="131"/>
      <c r="T40" s="132">
        <v>1</v>
      </c>
      <c r="U40" s="123"/>
      <c r="V40" s="127"/>
      <c r="W40" s="127"/>
      <c r="X40" s="128"/>
    </row>
    <row r="41" spans="1:24" ht="15.75" customHeight="1">
      <c r="A41" s="123">
        <v>20</v>
      </c>
      <c r="B41" s="124">
        <v>362</v>
      </c>
      <c r="C41" s="123" t="s">
        <v>86</v>
      </c>
      <c r="D41" s="125" t="s">
        <v>186</v>
      </c>
      <c r="E41" s="126" t="s">
        <v>85</v>
      </c>
      <c r="F41" s="127">
        <v>2</v>
      </c>
      <c r="G41" s="128">
        <v>2</v>
      </c>
      <c r="H41" s="123">
        <v>1</v>
      </c>
      <c r="I41" s="128">
        <v>0</v>
      </c>
      <c r="J41" s="123" t="s">
        <v>264</v>
      </c>
      <c r="K41" s="129">
        <v>38434</v>
      </c>
      <c r="L41" s="129">
        <v>38435</v>
      </c>
      <c r="M41" s="129">
        <v>38443</v>
      </c>
      <c r="N41" s="128"/>
      <c r="O41" s="126" t="s">
        <v>265</v>
      </c>
      <c r="P41" s="134" t="s">
        <v>324</v>
      </c>
      <c r="Q41" s="137" t="s">
        <v>223</v>
      </c>
      <c r="R41" s="128"/>
      <c r="S41" s="131"/>
      <c r="T41" s="132">
        <v>0</v>
      </c>
      <c r="U41" s="123"/>
      <c r="V41" s="127"/>
      <c r="W41" s="127"/>
      <c r="X41" s="128"/>
    </row>
    <row r="42" spans="1:24" ht="15.75" customHeight="1">
      <c r="A42" s="123">
        <v>20</v>
      </c>
      <c r="B42" s="133">
        <v>363</v>
      </c>
      <c r="C42" s="123" t="s">
        <v>86</v>
      </c>
      <c r="D42" s="125" t="s">
        <v>118</v>
      </c>
      <c r="E42" s="126" t="s">
        <v>241</v>
      </c>
      <c r="F42" s="127">
        <v>2</v>
      </c>
      <c r="G42" s="128">
        <v>2</v>
      </c>
      <c r="H42" s="123">
        <v>0</v>
      </c>
      <c r="I42" s="128">
        <v>0</v>
      </c>
      <c r="J42" s="123"/>
      <c r="K42" s="129"/>
      <c r="L42" s="129"/>
      <c r="M42" s="129"/>
      <c r="N42" s="128">
        <v>6</v>
      </c>
      <c r="O42" s="126"/>
      <c r="P42" s="127"/>
      <c r="Q42" s="127"/>
      <c r="R42" s="128">
        <v>0</v>
      </c>
      <c r="S42" s="131"/>
      <c r="T42" s="132">
        <v>0</v>
      </c>
      <c r="U42" s="123"/>
      <c r="V42" s="127"/>
      <c r="W42" s="127"/>
      <c r="X42" s="128"/>
    </row>
    <row r="43" spans="1:24" ht="15.75" customHeight="1">
      <c r="A43" s="123">
        <v>20</v>
      </c>
      <c r="B43" s="124">
        <v>381</v>
      </c>
      <c r="C43" s="123" t="s">
        <v>86</v>
      </c>
      <c r="D43" s="125" t="s">
        <v>187</v>
      </c>
      <c r="E43" s="126" t="s">
        <v>266</v>
      </c>
      <c r="F43" s="127">
        <v>1</v>
      </c>
      <c r="G43" s="128">
        <v>2</v>
      </c>
      <c r="H43" s="123">
        <v>0</v>
      </c>
      <c r="I43" s="128">
        <v>1</v>
      </c>
      <c r="J43" s="123"/>
      <c r="K43" s="129"/>
      <c r="L43" s="129"/>
      <c r="M43" s="129"/>
      <c r="N43" s="128">
        <v>6</v>
      </c>
      <c r="O43" s="126" t="s">
        <v>267</v>
      </c>
      <c r="P43" s="134" t="s">
        <v>324</v>
      </c>
      <c r="Q43" s="137" t="s">
        <v>223</v>
      </c>
      <c r="R43" s="128"/>
      <c r="S43" s="131"/>
      <c r="T43" s="132">
        <v>0</v>
      </c>
      <c r="U43" s="123"/>
      <c r="V43" s="127"/>
      <c r="W43" s="127"/>
      <c r="X43" s="128"/>
    </row>
    <row r="44" spans="1:24" ht="15.75" customHeight="1">
      <c r="A44" s="123">
        <v>20</v>
      </c>
      <c r="B44" s="124">
        <v>382</v>
      </c>
      <c r="C44" s="123" t="s">
        <v>86</v>
      </c>
      <c r="D44" s="125" t="s">
        <v>120</v>
      </c>
      <c r="E44" s="126" t="s">
        <v>268</v>
      </c>
      <c r="F44" s="140">
        <v>2</v>
      </c>
      <c r="G44" s="128">
        <v>2</v>
      </c>
      <c r="H44" s="123">
        <v>0</v>
      </c>
      <c r="I44" s="128">
        <v>1</v>
      </c>
      <c r="J44" s="123"/>
      <c r="K44" s="129"/>
      <c r="L44" s="129"/>
      <c r="M44" s="129"/>
      <c r="N44" s="128">
        <v>4</v>
      </c>
      <c r="O44" s="169" t="s">
        <v>269</v>
      </c>
      <c r="P44" s="134" t="s">
        <v>325</v>
      </c>
      <c r="Q44" s="127" t="s">
        <v>234</v>
      </c>
      <c r="R44" s="128"/>
      <c r="S44" s="131"/>
      <c r="T44" s="132">
        <v>0</v>
      </c>
      <c r="U44" s="123"/>
      <c r="V44" s="127"/>
      <c r="W44" s="127"/>
      <c r="X44" s="128"/>
    </row>
    <row r="45" spans="1:24" ht="15.75" customHeight="1">
      <c r="A45" s="123">
        <v>20</v>
      </c>
      <c r="B45" s="133">
        <v>383</v>
      </c>
      <c r="C45" s="123" t="s">
        <v>86</v>
      </c>
      <c r="D45" s="125" t="s">
        <v>121</v>
      </c>
      <c r="E45" s="126" t="s">
        <v>241</v>
      </c>
      <c r="F45" s="127">
        <v>2</v>
      </c>
      <c r="G45" s="128">
        <v>2</v>
      </c>
      <c r="H45" s="123">
        <v>0</v>
      </c>
      <c r="I45" s="128">
        <v>1</v>
      </c>
      <c r="J45" s="123"/>
      <c r="K45" s="129"/>
      <c r="L45" s="129"/>
      <c r="M45" s="129"/>
      <c r="N45" s="128">
        <v>6</v>
      </c>
      <c r="O45" s="126"/>
      <c r="P45" s="127"/>
      <c r="Q45" s="127"/>
      <c r="R45" s="128">
        <v>1</v>
      </c>
      <c r="S45" s="131"/>
      <c r="T45" s="132">
        <v>0</v>
      </c>
      <c r="U45" s="123"/>
      <c r="V45" s="127"/>
      <c r="W45" s="127"/>
      <c r="X45" s="128"/>
    </row>
    <row r="46" spans="1:24" ht="15.75" customHeight="1">
      <c r="A46" s="123">
        <v>20</v>
      </c>
      <c r="B46" s="133">
        <v>384</v>
      </c>
      <c r="C46" s="123" t="s">
        <v>86</v>
      </c>
      <c r="D46" s="125" t="s">
        <v>175</v>
      </c>
      <c r="E46" s="126" t="s">
        <v>355</v>
      </c>
      <c r="F46" s="140">
        <v>2</v>
      </c>
      <c r="G46" s="128">
        <v>2</v>
      </c>
      <c r="H46" s="123">
        <v>1</v>
      </c>
      <c r="I46" s="128">
        <v>1</v>
      </c>
      <c r="J46" s="123"/>
      <c r="K46" s="135"/>
      <c r="L46" s="129"/>
      <c r="M46" s="129"/>
      <c r="N46" s="136">
        <v>0</v>
      </c>
      <c r="O46" s="141" t="s">
        <v>356</v>
      </c>
      <c r="P46" s="142" t="s">
        <v>376</v>
      </c>
      <c r="Q46" s="143" t="s">
        <v>344</v>
      </c>
      <c r="R46" s="128"/>
      <c r="S46" s="131"/>
      <c r="T46" s="144">
        <v>0</v>
      </c>
      <c r="U46" s="138"/>
      <c r="V46" s="127"/>
      <c r="W46" s="137"/>
      <c r="X46" s="136"/>
    </row>
    <row r="47" spans="1:24" ht="30" customHeight="1">
      <c r="A47" s="123">
        <v>20</v>
      </c>
      <c r="B47" s="124">
        <v>385</v>
      </c>
      <c r="C47" s="123" t="s">
        <v>86</v>
      </c>
      <c r="D47" s="125" t="s">
        <v>122</v>
      </c>
      <c r="E47" s="126" t="s">
        <v>270</v>
      </c>
      <c r="F47" s="127">
        <v>1</v>
      </c>
      <c r="G47" s="128">
        <v>2</v>
      </c>
      <c r="H47" s="123">
        <v>0</v>
      </c>
      <c r="I47" s="128">
        <v>0</v>
      </c>
      <c r="J47" s="123"/>
      <c r="K47" s="129"/>
      <c r="L47" s="129"/>
      <c r="M47" s="129"/>
      <c r="N47" s="128">
        <v>6</v>
      </c>
      <c r="O47" s="126" t="s">
        <v>271</v>
      </c>
      <c r="P47" s="134" t="s">
        <v>328</v>
      </c>
      <c r="Q47" s="127" t="s">
        <v>341</v>
      </c>
      <c r="R47" s="128"/>
      <c r="S47" s="131"/>
      <c r="T47" s="132">
        <v>0</v>
      </c>
      <c r="U47" s="138">
        <v>37505</v>
      </c>
      <c r="V47" s="139" t="s">
        <v>272</v>
      </c>
      <c r="W47" s="127">
        <v>2</v>
      </c>
      <c r="X47" s="128">
        <v>1</v>
      </c>
    </row>
    <row r="48" spans="1:24" ht="15.75" customHeight="1">
      <c r="A48" s="123">
        <v>20</v>
      </c>
      <c r="B48" s="133">
        <v>386</v>
      </c>
      <c r="C48" s="123" t="s">
        <v>86</v>
      </c>
      <c r="D48" s="125" t="s">
        <v>123</v>
      </c>
      <c r="E48" s="126" t="s">
        <v>273</v>
      </c>
      <c r="F48" s="127">
        <v>2</v>
      </c>
      <c r="G48" s="128">
        <v>2</v>
      </c>
      <c r="H48" s="123">
        <v>0</v>
      </c>
      <c r="I48" s="128">
        <v>0</v>
      </c>
      <c r="J48" s="123"/>
      <c r="K48" s="129"/>
      <c r="L48" s="129"/>
      <c r="M48" s="129"/>
      <c r="N48" s="128">
        <v>6</v>
      </c>
      <c r="O48" s="126" t="s">
        <v>274</v>
      </c>
      <c r="P48" s="134" t="s">
        <v>334</v>
      </c>
      <c r="Q48" s="127" t="s">
        <v>347</v>
      </c>
      <c r="R48" s="128"/>
      <c r="S48" s="131"/>
      <c r="T48" s="132">
        <v>0</v>
      </c>
      <c r="U48" s="123"/>
      <c r="V48" s="127"/>
      <c r="W48" s="127"/>
      <c r="X48" s="128"/>
    </row>
    <row r="49" spans="1:24" ht="15.75" customHeight="1">
      <c r="A49" s="123">
        <v>20</v>
      </c>
      <c r="B49" s="133">
        <v>387</v>
      </c>
      <c r="C49" s="123" t="s">
        <v>86</v>
      </c>
      <c r="D49" s="125" t="s">
        <v>124</v>
      </c>
      <c r="E49" s="126" t="s">
        <v>85</v>
      </c>
      <c r="F49" s="127">
        <v>2</v>
      </c>
      <c r="G49" s="128">
        <v>2</v>
      </c>
      <c r="H49" s="123">
        <v>0</v>
      </c>
      <c r="I49" s="128">
        <v>0</v>
      </c>
      <c r="J49" s="123"/>
      <c r="K49" s="129"/>
      <c r="L49" s="129"/>
      <c r="M49" s="129"/>
      <c r="N49" s="128">
        <v>5</v>
      </c>
      <c r="O49" s="126"/>
      <c r="P49" s="127"/>
      <c r="Q49" s="127"/>
      <c r="R49" s="128">
        <v>1</v>
      </c>
      <c r="S49" s="131"/>
      <c r="T49" s="132">
        <v>0</v>
      </c>
      <c r="U49" s="123"/>
      <c r="V49" s="127"/>
      <c r="W49" s="127"/>
      <c r="X49" s="128"/>
    </row>
    <row r="50" spans="1:24" ht="15.75" customHeight="1">
      <c r="A50" s="123">
        <v>20</v>
      </c>
      <c r="B50" s="133">
        <v>388</v>
      </c>
      <c r="C50" s="123" t="s">
        <v>86</v>
      </c>
      <c r="D50" s="125" t="s">
        <v>176</v>
      </c>
      <c r="E50" s="126" t="s">
        <v>365</v>
      </c>
      <c r="F50" s="140">
        <v>1</v>
      </c>
      <c r="G50" s="128">
        <v>2</v>
      </c>
      <c r="H50" s="123">
        <v>0</v>
      </c>
      <c r="I50" s="128">
        <v>1</v>
      </c>
      <c r="J50" s="123"/>
      <c r="K50" s="135"/>
      <c r="L50" s="135"/>
      <c r="M50" s="135"/>
      <c r="N50" s="136">
        <v>6</v>
      </c>
      <c r="O50" s="141"/>
      <c r="P50" s="146"/>
      <c r="Q50" s="143"/>
      <c r="R50" s="128">
        <v>1</v>
      </c>
      <c r="S50" s="131"/>
      <c r="T50" s="144">
        <v>0</v>
      </c>
      <c r="U50" s="138"/>
      <c r="V50" s="127"/>
      <c r="W50" s="137"/>
      <c r="X50" s="136"/>
    </row>
    <row r="51" spans="1:24" ht="15.75" customHeight="1">
      <c r="A51" s="123">
        <v>20</v>
      </c>
      <c r="B51" s="133">
        <v>402</v>
      </c>
      <c r="C51" s="123" t="s">
        <v>86</v>
      </c>
      <c r="D51" s="125" t="s">
        <v>125</v>
      </c>
      <c r="E51" s="126" t="s">
        <v>275</v>
      </c>
      <c r="F51" s="127">
        <v>1</v>
      </c>
      <c r="G51" s="128">
        <v>2</v>
      </c>
      <c r="H51" s="123">
        <v>0</v>
      </c>
      <c r="I51" s="128">
        <v>0</v>
      </c>
      <c r="J51" s="123"/>
      <c r="K51" s="129"/>
      <c r="L51" s="129"/>
      <c r="M51" s="129"/>
      <c r="N51" s="128">
        <v>6</v>
      </c>
      <c r="O51" s="126" t="s">
        <v>276</v>
      </c>
      <c r="P51" s="134" t="s">
        <v>328</v>
      </c>
      <c r="Q51" s="127" t="s">
        <v>341</v>
      </c>
      <c r="R51" s="128"/>
      <c r="S51" s="131"/>
      <c r="T51" s="132">
        <v>0</v>
      </c>
      <c r="U51" s="123"/>
      <c r="V51" s="127"/>
      <c r="W51" s="127"/>
      <c r="X51" s="128"/>
    </row>
    <row r="52" spans="1:24" ht="15.75" customHeight="1">
      <c r="A52" s="123">
        <v>20</v>
      </c>
      <c r="B52" s="124">
        <v>403</v>
      </c>
      <c r="C52" s="123" t="s">
        <v>86</v>
      </c>
      <c r="D52" s="125" t="s">
        <v>277</v>
      </c>
      <c r="E52" s="126" t="s">
        <v>270</v>
      </c>
      <c r="F52" s="127">
        <v>1</v>
      </c>
      <c r="G52" s="128">
        <v>2</v>
      </c>
      <c r="H52" s="123">
        <v>0</v>
      </c>
      <c r="I52" s="128">
        <v>0</v>
      </c>
      <c r="J52" s="123"/>
      <c r="K52" s="129"/>
      <c r="L52" s="129"/>
      <c r="M52" s="129"/>
      <c r="N52" s="128">
        <v>6</v>
      </c>
      <c r="O52" s="126"/>
      <c r="P52" s="127"/>
      <c r="Q52" s="127"/>
      <c r="R52" s="128">
        <v>0</v>
      </c>
      <c r="S52" s="131"/>
      <c r="T52" s="132">
        <v>0</v>
      </c>
      <c r="U52" s="123"/>
      <c r="V52" s="127"/>
      <c r="W52" s="127"/>
      <c r="X52" s="128"/>
    </row>
    <row r="53" spans="1:24" ht="15.75" customHeight="1">
      <c r="A53" s="123">
        <v>20</v>
      </c>
      <c r="B53" s="124">
        <v>404</v>
      </c>
      <c r="C53" s="123" t="s">
        <v>86</v>
      </c>
      <c r="D53" s="125" t="s">
        <v>188</v>
      </c>
      <c r="E53" s="126" t="s">
        <v>278</v>
      </c>
      <c r="F53" s="127">
        <v>1</v>
      </c>
      <c r="G53" s="128">
        <v>2</v>
      </c>
      <c r="H53" s="123">
        <v>0</v>
      </c>
      <c r="I53" s="128">
        <v>0</v>
      </c>
      <c r="J53" s="123"/>
      <c r="K53" s="129"/>
      <c r="L53" s="129"/>
      <c r="M53" s="129"/>
      <c r="N53" s="128">
        <v>5</v>
      </c>
      <c r="O53" s="126"/>
      <c r="P53" s="127"/>
      <c r="Q53" s="127"/>
      <c r="R53" s="128">
        <v>1</v>
      </c>
      <c r="S53" s="131"/>
      <c r="T53" s="132">
        <v>0</v>
      </c>
      <c r="U53" s="123"/>
      <c r="V53" s="127"/>
      <c r="W53" s="127"/>
      <c r="X53" s="128"/>
    </row>
    <row r="54" spans="1:24" ht="15.75" customHeight="1">
      <c r="A54" s="123">
        <v>20</v>
      </c>
      <c r="B54" s="124">
        <v>406</v>
      </c>
      <c r="C54" s="123" t="s">
        <v>86</v>
      </c>
      <c r="D54" s="125" t="s">
        <v>189</v>
      </c>
      <c r="E54" s="126" t="s">
        <v>279</v>
      </c>
      <c r="F54" s="127">
        <v>1</v>
      </c>
      <c r="G54" s="128">
        <v>2</v>
      </c>
      <c r="H54" s="123">
        <v>0</v>
      </c>
      <c r="I54" s="128">
        <v>0</v>
      </c>
      <c r="J54" s="123"/>
      <c r="K54" s="129"/>
      <c r="L54" s="129"/>
      <c r="M54" s="129"/>
      <c r="N54" s="128">
        <v>6</v>
      </c>
      <c r="O54" s="126"/>
      <c r="P54" s="127"/>
      <c r="Q54" s="127"/>
      <c r="R54" s="128">
        <v>0</v>
      </c>
      <c r="S54" s="131"/>
      <c r="T54" s="132">
        <v>0</v>
      </c>
      <c r="U54" s="123"/>
      <c r="V54" s="127"/>
      <c r="W54" s="127"/>
      <c r="X54" s="128"/>
    </row>
    <row r="55" spans="1:24" ht="15.75" customHeight="1">
      <c r="A55" s="123">
        <v>20</v>
      </c>
      <c r="B55" s="124">
        <v>407</v>
      </c>
      <c r="C55" s="123" t="s">
        <v>86</v>
      </c>
      <c r="D55" s="125" t="s">
        <v>190</v>
      </c>
      <c r="E55" s="126" t="s">
        <v>85</v>
      </c>
      <c r="F55" s="127">
        <v>2</v>
      </c>
      <c r="G55" s="128">
        <v>2</v>
      </c>
      <c r="H55" s="123">
        <v>0</v>
      </c>
      <c r="I55" s="128">
        <v>1</v>
      </c>
      <c r="J55" s="123"/>
      <c r="K55" s="129"/>
      <c r="L55" s="129"/>
      <c r="M55" s="129"/>
      <c r="N55" s="128">
        <v>0</v>
      </c>
      <c r="O55" s="126"/>
      <c r="P55" s="127"/>
      <c r="Q55" s="127"/>
      <c r="R55" s="128">
        <v>0</v>
      </c>
      <c r="S55" s="131"/>
      <c r="T55" s="132">
        <v>0</v>
      </c>
      <c r="U55" s="123"/>
      <c r="V55" s="127"/>
      <c r="W55" s="127"/>
      <c r="X55" s="128"/>
    </row>
    <row r="56" spans="1:24" ht="15.75" customHeight="1">
      <c r="A56" s="123">
        <v>20</v>
      </c>
      <c r="B56" s="124">
        <v>408</v>
      </c>
      <c r="C56" s="123" t="s">
        <v>86</v>
      </c>
      <c r="D56" s="125" t="s">
        <v>191</v>
      </c>
      <c r="E56" s="126" t="s">
        <v>85</v>
      </c>
      <c r="F56" s="127">
        <v>2</v>
      </c>
      <c r="G56" s="128">
        <v>2</v>
      </c>
      <c r="H56" s="123">
        <v>0</v>
      </c>
      <c r="I56" s="128">
        <v>0</v>
      </c>
      <c r="J56" s="123"/>
      <c r="K56" s="129"/>
      <c r="L56" s="129"/>
      <c r="M56" s="129"/>
      <c r="N56" s="128">
        <v>0</v>
      </c>
      <c r="O56" s="126"/>
      <c r="P56" s="127"/>
      <c r="Q56" s="127"/>
      <c r="R56" s="128">
        <v>0</v>
      </c>
      <c r="S56" s="131"/>
      <c r="T56" s="132">
        <v>0</v>
      </c>
      <c r="U56" s="123"/>
      <c r="V56" s="127"/>
      <c r="W56" s="127"/>
      <c r="X56" s="128"/>
    </row>
    <row r="57" spans="1:24" ht="15.75" customHeight="1">
      <c r="A57" s="123">
        <v>20</v>
      </c>
      <c r="B57" s="133">
        <v>409</v>
      </c>
      <c r="C57" s="123" t="s">
        <v>86</v>
      </c>
      <c r="D57" s="125" t="s">
        <v>126</v>
      </c>
      <c r="E57" s="126" t="s">
        <v>246</v>
      </c>
      <c r="F57" s="127">
        <v>1</v>
      </c>
      <c r="G57" s="128">
        <v>2</v>
      </c>
      <c r="H57" s="123">
        <v>0</v>
      </c>
      <c r="I57" s="128">
        <v>0</v>
      </c>
      <c r="J57" s="123"/>
      <c r="K57" s="129"/>
      <c r="L57" s="129"/>
      <c r="M57" s="129"/>
      <c r="N57" s="128">
        <v>0</v>
      </c>
      <c r="O57" s="126"/>
      <c r="P57" s="127"/>
      <c r="Q57" s="127"/>
      <c r="R57" s="128">
        <v>0</v>
      </c>
      <c r="S57" s="131"/>
      <c r="T57" s="132">
        <v>0</v>
      </c>
      <c r="U57" s="123"/>
      <c r="V57" s="127"/>
      <c r="W57" s="127"/>
      <c r="X57" s="128"/>
    </row>
    <row r="58" spans="1:24" ht="15.75" customHeight="1">
      <c r="A58" s="123">
        <v>20</v>
      </c>
      <c r="B58" s="124">
        <v>410</v>
      </c>
      <c r="C58" s="123" t="s">
        <v>86</v>
      </c>
      <c r="D58" s="125" t="s">
        <v>192</v>
      </c>
      <c r="E58" s="126" t="s">
        <v>246</v>
      </c>
      <c r="F58" s="127">
        <v>1</v>
      </c>
      <c r="G58" s="128">
        <v>2</v>
      </c>
      <c r="H58" s="123">
        <v>0</v>
      </c>
      <c r="I58" s="128">
        <v>0</v>
      </c>
      <c r="J58" s="123"/>
      <c r="K58" s="129"/>
      <c r="L58" s="129"/>
      <c r="M58" s="129"/>
      <c r="N58" s="128">
        <v>0</v>
      </c>
      <c r="O58" s="126"/>
      <c r="P58" s="127"/>
      <c r="Q58" s="127"/>
      <c r="R58" s="128">
        <v>0</v>
      </c>
      <c r="S58" s="131"/>
      <c r="T58" s="132">
        <v>0</v>
      </c>
      <c r="U58" s="123"/>
      <c r="V58" s="127"/>
      <c r="W58" s="127"/>
      <c r="X58" s="128"/>
    </row>
    <row r="59" spans="1:24" ht="15.75" customHeight="1">
      <c r="A59" s="123">
        <v>20</v>
      </c>
      <c r="B59" s="124">
        <v>411</v>
      </c>
      <c r="C59" s="123" t="s">
        <v>86</v>
      </c>
      <c r="D59" s="125" t="s">
        <v>193</v>
      </c>
      <c r="E59" s="126" t="s">
        <v>270</v>
      </c>
      <c r="F59" s="127">
        <v>1</v>
      </c>
      <c r="G59" s="128">
        <v>2</v>
      </c>
      <c r="H59" s="123">
        <v>0</v>
      </c>
      <c r="I59" s="128">
        <v>0</v>
      </c>
      <c r="J59" s="123"/>
      <c r="K59" s="129"/>
      <c r="L59" s="129"/>
      <c r="M59" s="129"/>
      <c r="N59" s="128">
        <v>0</v>
      </c>
      <c r="O59" s="126"/>
      <c r="P59" s="127"/>
      <c r="Q59" s="127"/>
      <c r="R59" s="128">
        <v>0</v>
      </c>
      <c r="S59" s="131"/>
      <c r="T59" s="132">
        <v>0</v>
      </c>
      <c r="U59" s="123"/>
      <c r="V59" s="127"/>
      <c r="W59" s="127"/>
      <c r="X59" s="128"/>
    </row>
    <row r="60" spans="1:24" ht="15.75" customHeight="1">
      <c r="A60" s="123">
        <v>20</v>
      </c>
      <c r="B60" s="124">
        <v>412</v>
      </c>
      <c r="C60" s="123" t="s">
        <v>86</v>
      </c>
      <c r="D60" s="125" t="s">
        <v>194</v>
      </c>
      <c r="E60" s="126" t="s">
        <v>246</v>
      </c>
      <c r="F60" s="127">
        <v>1</v>
      </c>
      <c r="G60" s="128">
        <v>2</v>
      </c>
      <c r="H60" s="123">
        <v>0</v>
      </c>
      <c r="I60" s="128">
        <v>0</v>
      </c>
      <c r="J60" s="123"/>
      <c r="K60" s="129"/>
      <c r="L60" s="129"/>
      <c r="M60" s="129"/>
      <c r="N60" s="128">
        <v>0</v>
      </c>
      <c r="O60" s="126"/>
      <c r="P60" s="127"/>
      <c r="Q60" s="127"/>
      <c r="R60" s="128">
        <v>0</v>
      </c>
      <c r="S60" s="131"/>
      <c r="T60" s="132">
        <v>0</v>
      </c>
      <c r="U60" s="123"/>
      <c r="V60" s="127"/>
      <c r="W60" s="127"/>
      <c r="X60" s="128"/>
    </row>
    <row r="61" spans="1:24" ht="15.75" customHeight="1">
      <c r="A61" s="123">
        <v>20</v>
      </c>
      <c r="B61" s="162">
        <v>413</v>
      </c>
      <c r="C61" s="123" t="s">
        <v>86</v>
      </c>
      <c r="D61" s="125" t="s">
        <v>164</v>
      </c>
      <c r="E61" s="126" t="s">
        <v>357</v>
      </c>
      <c r="F61" s="140">
        <v>1</v>
      </c>
      <c r="G61" s="128">
        <v>2</v>
      </c>
      <c r="H61" s="123">
        <v>0</v>
      </c>
      <c r="I61" s="128">
        <v>0</v>
      </c>
      <c r="J61" s="123"/>
      <c r="K61" s="135"/>
      <c r="L61" s="129"/>
      <c r="M61" s="129"/>
      <c r="N61" s="136">
        <v>0</v>
      </c>
      <c r="O61" s="141"/>
      <c r="P61" s="146"/>
      <c r="Q61" s="143"/>
      <c r="R61" s="128">
        <v>0</v>
      </c>
      <c r="S61" s="131"/>
      <c r="T61" s="144">
        <v>0</v>
      </c>
      <c r="U61" s="138"/>
      <c r="V61" s="127"/>
      <c r="W61" s="137"/>
      <c r="X61" s="136"/>
    </row>
    <row r="62" spans="1:24" ht="15.75" customHeight="1">
      <c r="A62" s="123">
        <v>20</v>
      </c>
      <c r="B62" s="124">
        <v>414</v>
      </c>
      <c r="C62" s="123" t="s">
        <v>86</v>
      </c>
      <c r="D62" s="125" t="s">
        <v>195</v>
      </c>
      <c r="E62" s="126" t="s">
        <v>85</v>
      </c>
      <c r="F62" s="127">
        <v>2</v>
      </c>
      <c r="G62" s="128">
        <v>2</v>
      </c>
      <c r="H62" s="123">
        <v>0</v>
      </c>
      <c r="I62" s="128">
        <v>0</v>
      </c>
      <c r="J62" s="123"/>
      <c r="K62" s="129"/>
      <c r="L62" s="129"/>
      <c r="M62" s="129"/>
      <c r="N62" s="128">
        <v>0</v>
      </c>
      <c r="O62" s="126"/>
      <c r="P62" s="127"/>
      <c r="Q62" s="127"/>
      <c r="R62" s="128">
        <v>0</v>
      </c>
      <c r="S62" s="131"/>
      <c r="T62" s="132">
        <v>0</v>
      </c>
      <c r="U62" s="123"/>
      <c r="V62" s="127"/>
      <c r="W62" s="127"/>
      <c r="X62" s="128"/>
    </row>
    <row r="63" spans="1:24" ht="15.75" customHeight="1">
      <c r="A63" s="123">
        <v>20</v>
      </c>
      <c r="B63" s="124">
        <v>415</v>
      </c>
      <c r="C63" s="123" t="s">
        <v>86</v>
      </c>
      <c r="D63" s="125" t="s">
        <v>196</v>
      </c>
      <c r="E63" s="126" t="s">
        <v>85</v>
      </c>
      <c r="F63" s="127">
        <v>2</v>
      </c>
      <c r="G63" s="128">
        <v>2</v>
      </c>
      <c r="H63" s="123">
        <v>0</v>
      </c>
      <c r="I63" s="128">
        <v>0</v>
      </c>
      <c r="J63" s="123"/>
      <c r="K63" s="129"/>
      <c r="L63" s="129"/>
      <c r="M63" s="129"/>
      <c r="N63" s="128">
        <v>5</v>
      </c>
      <c r="O63" s="126" t="s">
        <v>280</v>
      </c>
      <c r="P63" s="134" t="s">
        <v>324</v>
      </c>
      <c r="Q63" s="137" t="s">
        <v>340</v>
      </c>
      <c r="R63" s="128"/>
      <c r="S63" s="131"/>
      <c r="T63" s="132">
        <v>0</v>
      </c>
      <c r="U63" s="123"/>
      <c r="V63" s="127"/>
      <c r="W63" s="127"/>
      <c r="X63" s="128"/>
    </row>
    <row r="64" spans="1:24" ht="15.75" customHeight="1">
      <c r="A64" s="123">
        <v>20</v>
      </c>
      <c r="B64" s="124">
        <v>416</v>
      </c>
      <c r="C64" s="123" t="s">
        <v>86</v>
      </c>
      <c r="D64" s="125" t="s">
        <v>197</v>
      </c>
      <c r="E64" s="126" t="s">
        <v>281</v>
      </c>
      <c r="F64" s="127">
        <v>2</v>
      </c>
      <c r="G64" s="128">
        <v>2</v>
      </c>
      <c r="H64" s="123">
        <v>0</v>
      </c>
      <c r="I64" s="128">
        <v>0</v>
      </c>
      <c r="J64" s="123"/>
      <c r="K64" s="129"/>
      <c r="L64" s="129"/>
      <c r="M64" s="129"/>
      <c r="N64" s="128">
        <v>6</v>
      </c>
      <c r="O64" s="126" t="s">
        <v>282</v>
      </c>
      <c r="P64" s="134" t="s">
        <v>330</v>
      </c>
      <c r="Q64" s="127" t="s">
        <v>348</v>
      </c>
      <c r="R64" s="128"/>
      <c r="S64" s="131"/>
      <c r="T64" s="132">
        <v>0</v>
      </c>
      <c r="U64" s="123"/>
      <c r="V64" s="127"/>
      <c r="W64" s="127"/>
      <c r="X64" s="128"/>
    </row>
    <row r="65" spans="1:24" ht="15.75" customHeight="1">
      <c r="A65" s="123">
        <v>20</v>
      </c>
      <c r="B65" s="124">
        <v>417</v>
      </c>
      <c r="C65" s="123" t="s">
        <v>86</v>
      </c>
      <c r="D65" s="125" t="s">
        <v>283</v>
      </c>
      <c r="E65" s="126" t="s">
        <v>246</v>
      </c>
      <c r="F65" s="127">
        <v>1</v>
      </c>
      <c r="G65" s="128">
        <v>2</v>
      </c>
      <c r="H65" s="123">
        <v>0</v>
      </c>
      <c r="I65" s="128">
        <v>0</v>
      </c>
      <c r="J65" s="123"/>
      <c r="K65" s="129"/>
      <c r="L65" s="129"/>
      <c r="M65" s="129"/>
      <c r="N65" s="128">
        <v>0</v>
      </c>
      <c r="O65" s="126"/>
      <c r="P65" s="127"/>
      <c r="Q65" s="127"/>
      <c r="R65" s="128">
        <v>0</v>
      </c>
      <c r="S65" s="131"/>
      <c r="T65" s="132">
        <v>0</v>
      </c>
      <c r="U65" s="123"/>
      <c r="V65" s="127"/>
      <c r="W65" s="127"/>
      <c r="X65" s="128"/>
    </row>
    <row r="66" spans="1:24" ht="15.75" customHeight="1">
      <c r="A66" s="123">
        <v>20</v>
      </c>
      <c r="B66" s="133">
        <v>418</v>
      </c>
      <c r="C66" s="123" t="s">
        <v>86</v>
      </c>
      <c r="D66" s="125" t="s">
        <v>128</v>
      </c>
      <c r="E66" s="126" t="s">
        <v>246</v>
      </c>
      <c r="F66" s="127">
        <v>1</v>
      </c>
      <c r="G66" s="128">
        <v>2</v>
      </c>
      <c r="H66" s="123">
        <v>0</v>
      </c>
      <c r="I66" s="128">
        <v>0</v>
      </c>
      <c r="J66" s="123"/>
      <c r="K66" s="129"/>
      <c r="L66" s="129"/>
      <c r="M66" s="129"/>
      <c r="N66" s="128">
        <v>0</v>
      </c>
      <c r="O66" s="126"/>
      <c r="P66" s="127"/>
      <c r="Q66" s="127"/>
      <c r="R66" s="128">
        <v>0</v>
      </c>
      <c r="S66" s="131"/>
      <c r="T66" s="132">
        <v>0</v>
      </c>
      <c r="U66" s="123"/>
      <c r="V66" s="127"/>
      <c r="W66" s="127"/>
      <c r="X66" s="128"/>
    </row>
    <row r="67" spans="1:24" ht="15.75" customHeight="1">
      <c r="A67" s="123">
        <v>20</v>
      </c>
      <c r="B67" s="133">
        <v>419</v>
      </c>
      <c r="C67" s="123" t="s">
        <v>86</v>
      </c>
      <c r="D67" s="125" t="s">
        <v>129</v>
      </c>
      <c r="E67" s="126" t="s">
        <v>246</v>
      </c>
      <c r="F67" s="127">
        <v>1</v>
      </c>
      <c r="G67" s="128">
        <v>2</v>
      </c>
      <c r="H67" s="123">
        <v>0</v>
      </c>
      <c r="I67" s="128">
        <v>0</v>
      </c>
      <c r="J67" s="123"/>
      <c r="K67" s="129"/>
      <c r="L67" s="129"/>
      <c r="M67" s="129"/>
      <c r="N67" s="128">
        <v>6</v>
      </c>
      <c r="O67" s="126"/>
      <c r="P67" s="127"/>
      <c r="Q67" s="127"/>
      <c r="R67" s="128">
        <v>0</v>
      </c>
      <c r="S67" s="131"/>
      <c r="T67" s="132">
        <v>0</v>
      </c>
      <c r="U67" s="123"/>
      <c r="V67" s="127"/>
      <c r="W67" s="127"/>
      <c r="X67" s="128"/>
    </row>
    <row r="68" spans="1:24" ht="15.75" customHeight="1">
      <c r="A68" s="123">
        <v>20</v>
      </c>
      <c r="B68" s="133">
        <v>421</v>
      </c>
      <c r="C68" s="123" t="s">
        <v>86</v>
      </c>
      <c r="D68" s="125" t="s">
        <v>130</v>
      </c>
      <c r="E68" s="126" t="s">
        <v>284</v>
      </c>
      <c r="F68" s="127">
        <v>1</v>
      </c>
      <c r="G68" s="128">
        <v>2</v>
      </c>
      <c r="H68" s="123">
        <v>1</v>
      </c>
      <c r="I68" s="128">
        <v>1</v>
      </c>
      <c r="J68" s="123"/>
      <c r="K68" s="129"/>
      <c r="L68" s="129"/>
      <c r="M68" s="129"/>
      <c r="N68" s="128">
        <v>0</v>
      </c>
      <c r="O68" s="126" t="s">
        <v>285</v>
      </c>
      <c r="P68" s="134" t="s">
        <v>335</v>
      </c>
      <c r="Q68" s="127" t="s">
        <v>344</v>
      </c>
      <c r="R68" s="128"/>
      <c r="S68" s="131"/>
      <c r="T68" s="132">
        <v>0</v>
      </c>
      <c r="U68" s="123"/>
      <c r="V68" s="127"/>
      <c r="W68" s="127"/>
      <c r="X68" s="128"/>
    </row>
    <row r="69" spans="1:24" ht="15.75" customHeight="1">
      <c r="A69" s="123">
        <v>20</v>
      </c>
      <c r="B69" s="133">
        <v>422</v>
      </c>
      <c r="C69" s="123" t="s">
        <v>86</v>
      </c>
      <c r="D69" s="125" t="s">
        <v>131</v>
      </c>
      <c r="E69" s="126" t="s">
        <v>275</v>
      </c>
      <c r="F69" s="127">
        <v>1</v>
      </c>
      <c r="G69" s="128">
        <v>2</v>
      </c>
      <c r="H69" s="123">
        <v>0</v>
      </c>
      <c r="I69" s="128">
        <v>0</v>
      </c>
      <c r="J69" s="123"/>
      <c r="K69" s="129"/>
      <c r="L69" s="129"/>
      <c r="M69" s="129"/>
      <c r="N69" s="128">
        <v>0</v>
      </c>
      <c r="O69" s="126"/>
      <c r="P69" s="127"/>
      <c r="Q69" s="127"/>
      <c r="R69" s="128">
        <v>0</v>
      </c>
      <c r="S69" s="131"/>
      <c r="T69" s="132">
        <v>0</v>
      </c>
      <c r="U69" s="123"/>
      <c r="V69" s="127"/>
      <c r="W69" s="127"/>
      <c r="X69" s="128"/>
    </row>
    <row r="70" spans="1:24" ht="15.75" customHeight="1">
      <c r="A70" s="123">
        <v>20</v>
      </c>
      <c r="B70" s="133">
        <v>423</v>
      </c>
      <c r="C70" s="123" t="s">
        <v>86</v>
      </c>
      <c r="D70" s="125" t="s">
        <v>132</v>
      </c>
      <c r="E70" s="126" t="s">
        <v>246</v>
      </c>
      <c r="F70" s="127">
        <v>1</v>
      </c>
      <c r="G70" s="128">
        <v>2</v>
      </c>
      <c r="H70" s="123">
        <v>0</v>
      </c>
      <c r="I70" s="128">
        <v>0</v>
      </c>
      <c r="J70" s="123"/>
      <c r="K70" s="129"/>
      <c r="L70" s="129"/>
      <c r="M70" s="129"/>
      <c r="N70" s="128">
        <v>6</v>
      </c>
      <c r="O70" s="126" t="s">
        <v>286</v>
      </c>
      <c r="P70" s="134" t="s">
        <v>336</v>
      </c>
      <c r="Q70" s="137" t="s">
        <v>347</v>
      </c>
      <c r="R70" s="128"/>
      <c r="S70" s="131"/>
      <c r="T70" s="132">
        <v>0</v>
      </c>
      <c r="U70" s="123"/>
      <c r="V70" s="127"/>
      <c r="W70" s="127"/>
      <c r="X70" s="128"/>
    </row>
    <row r="71" spans="1:24" ht="15.75" customHeight="1">
      <c r="A71" s="123">
        <v>20</v>
      </c>
      <c r="B71" s="133">
        <v>425</v>
      </c>
      <c r="C71" s="123" t="s">
        <v>86</v>
      </c>
      <c r="D71" s="125" t="s">
        <v>133</v>
      </c>
      <c r="E71" s="126" t="s">
        <v>247</v>
      </c>
      <c r="F71" s="127">
        <v>1</v>
      </c>
      <c r="G71" s="128">
        <v>2</v>
      </c>
      <c r="H71" s="123">
        <v>0</v>
      </c>
      <c r="I71" s="128">
        <v>0</v>
      </c>
      <c r="J71" s="123"/>
      <c r="K71" s="129"/>
      <c r="L71" s="129"/>
      <c r="M71" s="129"/>
      <c r="N71" s="128">
        <v>0</v>
      </c>
      <c r="O71" s="126" t="s">
        <v>287</v>
      </c>
      <c r="P71" s="134" t="s">
        <v>328</v>
      </c>
      <c r="Q71" s="127" t="s">
        <v>347</v>
      </c>
      <c r="R71" s="128"/>
      <c r="S71" s="131"/>
      <c r="T71" s="132">
        <v>0</v>
      </c>
      <c r="U71" s="123"/>
      <c r="V71" s="127"/>
      <c r="W71" s="127"/>
      <c r="X71" s="128"/>
    </row>
    <row r="72" spans="1:24" ht="15.75" customHeight="1">
      <c r="A72" s="123">
        <v>20</v>
      </c>
      <c r="B72" s="133">
        <v>426</v>
      </c>
      <c r="C72" s="123" t="s">
        <v>86</v>
      </c>
      <c r="D72" s="125" t="s">
        <v>198</v>
      </c>
      <c r="E72" s="126" t="s">
        <v>246</v>
      </c>
      <c r="F72" s="127">
        <v>1</v>
      </c>
      <c r="G72" s="128">
        <v>2</v>
      </c>
      <c r="H72" s="123">
        <v>0</v>
      </c>
      <c r="I72" s="128">
        <v>1</v>
      </c>
      <c r="J72" s="123"/>
      <c r="K72" s="129"/>
      <c r="L72" s="129"/>
      <c r="M72" s="129"/>
      <c r="N72" s="128">
        <v>5</v>
      </c>
      <c r="O72" s="126" t="s">
        <v>288</v>
      </c>
      <c r="P72" s="134" t="s">
        <v>330</v>
      </c>
      <c r="Q72" s="127" t="s">
        <v>344</v>
      </c>
      <c r="R72" s="128"/>
      <c r="S72" s="131"/>
      <c r="T72" s="132">
        <v>0</v>
      </c>
      <c r="U72" s="123"/>
      <c r="V72" s="127"/>
      <c r="W72" s="127"/>
      <c r="X72" s="128"/>
    </row>
    <row r="73" spans="1:24" ht="15.75" customHeight="1">
      <c r="A73" s="123">
        <v>20</v>
      </c>
      <c r="B73" s="124">
        <v>427</v>
      </c>
      <c r="C73" s="123" t="s">
        <v>86</v>
      </c>
      <c r="D73" s="125" t="s">
        <v>199</v>
      </c>
      <c r="E73" s="126" t="s">
        <v>246</v>
      </c>
      <c r="F73" s="127">
        <v>1</v>
      </c>
      <c r="G73" s="128">
        <v>2</v>
      </c>
      <c r="H73" s="123">
        <v>0</v>
      </c>
      <c r="I73" s="128">
        <v>0</v>
      </c>
      <c r="J73" s="123"/>
      <c r="K73" s="129"/>
      <c r="L73" s="129"/>
      <c r="M73" s="129"/>
      <c r="N73" s="128">
        <v>6</v>
      </c>
      <c r="O73" s="126"/>
      <c r="P73" s="127"/>
      <c r="Q73" s="127"/>
      <c r="R73" s="128">
        <v>1</v>
      </c>
      <c r="S73" s="131"/>
      <c r="T73" s="132">
        <v>0</v>
      </c>
      <c r="U73" s="123"/>
      <c r="V73" s="127"/>
      <c r="W73" s="127"/>
      <c r="X73" s="128"/>
    </row>
    <row r="74" spans="1:24" ht="15.75" customHeight="1">
      <c r="A74" s="123">
        <v>20</v>
      </c>
      <c r="B74" s="133">
        <v>428</v>
      </c>
      <c r="C74" s="123" t="s">
        <v>86</v>
      </c>
      <c r="D74" s="125" t="s">
        <v>134</v>
      </c>
      <c r="E74" s="126" t="s">
        <v>85</v>
      </c>
      <c r="F74" s="127">
        <v>2</v>
      </c>
      <c r="G74" s="128">
        <v>2</v>
      </c>
      <c r="H74" s="123">
        <v>0</v>
      </c>
      <c r="I74" s="128">
        <v>0</v>
      </c>
      <c r="J74" s="123"/>
      <c r="K74" s="129"/>
      <c r="L74" s="129"/>
      <c r="M74" s="129"/>
      <c r="N74" s="128">
        <v>0</v>
      </c>
      <c r="O74" s="126"/>
      <c r="P74" s="127"/>
      <c r="Q74" s="127"/>
      <c r="R74" s="128">
        <v>0</v>
      </c>
      <c r="S74" s="131"/>
      <c r="T74" s="132">
        <v>0</v>
      </c>
      <c r="U74" s="123"/>
      <c r="V74" s="127"/>
      <c r="W74" s="127"/>
      <c r="X74" s="128"/>
    </row>
    <row r="75" spans="1:24" ht="15.75" customHeight="1">
      <c r="A75" s="123">
        <v>20</v>
      </c>
      <c r="B75" s="133">
        <v>429</v>
      </c>
      <c r="C75" s="123" t="s">
        <v>86</v>
      </c>
      <c r="D75" s="125" t="s">
        <v>135</v>
      </c>
      <c r="E75" s="126" t="s">
        <v>246</v>
      </c>
      <c r="F75" s="127">
        <v>1</v>
      </c>
      <c r="G75" s="128">
        <v>2</v>
      </c>
      <c r="H75" s="123">
        <v>0</v>
      </c>
      <c r="I75" s="128">
        <v>0</v>
      </c>
      <c r="J75" s="123"/>
      <c r="K75" s="129"/>
      <c r="L75" s="129"/>
      <c r="M75" s="129"/>
      <c r="N75" s="128">
        <v>6</v>
      </c>
      <c r="O75" s="126"/>
      <c r="P75" s="127"/>
      <c r="Q75" s="127"/>
      <c r="R75" s="128">
        <v>0</v>
      </c>
      <c r="S75" s="131"/>
      <c r="T75" s="132">
        <v>0</v>
      </c>
      <c r="U75" s="123"/>
      <c r="V75" s="127"/>
      <c r="W75" s="127"/>
      <c r="X75" s="128"/>
    </row>
    <row r="76" spans="1:24" ht="15.75" customHeight="1">
      <c r="A76" s="123">
        <v>20</v>
      </c>
      <c r="B76" s="133">
        <v>430</v>
      </c>
      <c r="C76" s="123" t="s">
        <v>86</v>
      </c>
      <c r="D76" s="125" t="s">
        <v>136</v>
      </c>
      <c r="E76" s="126" t="s">
        <v>289</v>
      </c>
      <c r="F76" s="127">
        <v>1</v>
      </c>
      <c r="G76" s="128">
        <v>2</v>
      </c>
      <c r="H76" s="123">
        <v>0</v>
      </c>
      <c r="I76" s="128">
        <v>0</v>
      </c>
      <c r="J76" s="123"/>
      <c r="K76" s="129"/>
      <c r="L76" s="129"/>
      <c r="M76" s="129"/>
      <c r="N76" s="128">
        <v>0</v>
      </c>
      <c r="O76" s="126"/>
      <c r="P76" s="127"/>
      <c r="Q76" s="127"/>
      <c r="R76" s="128">
        <v>0</v>
      </c>
      <c r="S76" s="131"/>
      <c r="T76" s="132">
        <v>0</v>
      </c>
      <c r="U76" s="123"/>
      <c r="V76" s="127"/>
      <c r="W76" s="127"/>
      <c r="X76" s="128"/>
    </row>
    <row r="77" spans="1:24" ht="15.75" customHeight="1">
      <c r="A77" s="123">
        <v>20</v>
      </c>
      <c r="B77" s="133">
        <v>441</v>
      </c>
      <c r="C77" s="123" t="s">
        <v>86</v>
      </c>
      <c r="D77" s="125" t="s">
        <v>182</v>
      </c>
      <c r="E77" s="126" t="s">
        <v>317</v>
      </c>
      <c r="F77" s="127">
        <v>2</v>
      </c>
      <c r="G77" s="128">
        <v>2</v>
      </c>
      <c r="H77" s="123">
        <v>0</v>
      </c>
      <c r="I77" s="128">
        <v>0</v>
      </c>
      <c r="J77" s="123"/>
      <c r="K77" s="129"/>
      <c r="L77" s="129"/>
      <c r="M77" s="129"/>
      <c r="N77" s="128">
        <v>6</v>
      </c>
      <c r="O77" s="126" t="s">
        <v>322</v>
      </c>
      <c r="P77" s="134" t="s">
        <v>337</v>
      </c>
      <c r="Q77" s="127" t="s">
        <v>399</v>
      </c>
      <c r="R77" s="128"/>
      <c r="S77" s="131"/>
      <c r="T77" s="132">
        <v>0</v>
      </c>
      <c r="U77" s="123"/>
      <c r="V77" s="127"/>
      <c r="W77" s="127"/>
      <c r="X77" s="128"/>
    </row>
    <row r="78" spans="1:24" ht="15.75" customHeight="1">
      <c r="A78" s="123">
        <v>20</v>
      </c>
      <c r="B78" s="133">
        <v>444</v>
      </c>
      <c r="C78" s="123" t="s">
        <v>86</v>
      </c>
      <c r="D78" s="125" t="s">
        <v>137</v>
      </c>
      <c r="E78" s="126" t="s">
        <v>278</v>
      </c>
      <c r="F78" s="127">
        <v>1</v>
      </c>
      <c r="G78" s="128">
        <v>2</v>
      </c>
      <c r="H78" s="123">
        <v>0</v>
      </c>
      <c r="I78" s="128">
        <v>0</v>
      </c>
      <c r="J78" s="123"/>
      <c r="K78" s="129"/>
      <c r="L78" s="129"/>
      <c r="M78" s="129"/>
      <c r="N78" s="128">
        <v>0</v>
      </c>
      <c r="O78" s="126"/>
      <c r="P78" s="127"/>
      <c r="Q78" s="127"/>
      <c r="R78" s="128">
        <v>0</v>
      </c>
      <c r="S78" s="131"/>
      <c r="T78" s="132">
        <v>0</v>
      </c>
      <c r="U78" s="123"/>
      <c r="V78" s="127"/>
      <c r="W78" s="127"/>
      <c r="X78" s="128"/>
    </row>
    <row r="79" spans="1:24" ht="15.75" customHeight="1">
      <c r="A79" s="123">
        <v>20</v>
      </c>
      <c r="B79" s="133">
        <v>445</v>
      </c>
      <c r="C79" s="123" t="s">
        <v>86</v>
      </c>
      <c r="D79" s="125" t="s">
        <v>363</v>
      </c>
      <c r="E79" s="126" t="s">
        <v>364</v>
      </c>
      <c r="F79" s="147">
        <v>1</v>
      </c>
      <c r="G79" s="128">
        <v>2</v>
      </c>
      <c r="H79" s="123">
        <v>0</v>
      </c>
      <c r="I79" s="128">
        <v>0</v>
      </c>
      <c r="J79" s="123"/>
      <c r="K79" s="129"/>
      <c r="L79" s="129"/>
      <c r="M79" s="129"/>
      <c r="N79" s="128">
        <v>0</v>
      </c>
      <c r="O79" s="126"/>
      <c r="P79" s="127"/>
      <c r="Q79" s="127"/>
      <c r="R79" s="128">
        <v>0</v>
      </c>
      <c r="S79" s="131"/>
      <c r="T79" s="132">
        <v>0</v>
      </c>
      <c r="U79" s="123"/>
      <c r="V79" s="127"/>
      <c r="W79" s="127"/>
      <c r="X79" s="128"/>
    </row>
    <row r="80" spans="1:24" ht="15.75" customHeight="1">
      <c r="A80" s="123">
        <v>20</v>
      </c>
      <c r="B80" s="133">
        <v>446</v>
      </c>
      <c r="C80" s="123" t="s">
        <v>86</v>
      </c>
      <c r="D80" s="125" t="s">
        <v>138</v>
      </c>
      <c r="E80" s="126" t="s">
        <v>246</v>
      </c>
      <c r="F80" s="127">
        <v>1</v>
      </c>
      <c r="G80" s="128">
        <v>2</v>
      </c>
      <c r="H80" s="123">
        <v>0</v>
      </c>
      <c r="I80" s="128">
        <v>0</v>
      </c>
      <c r="J80" s="123"/>
      <c r="K80" s="129"/>
      <c r="L80" s="129"/>
      <c r="M80" s="129"/>
      <c r="N80" s="128">
        <v>5</v>
      </c>
      <c r="O80" s="126"/>
      <c r="P80" s="127"/>
      <c r="Q80" s="127"/>
      <c r="R80" s="128">
        <v>1</v>
      </c>
      <c r="S80" s="131"/>
      <c r="T80" s="132">
        <v>0</v>
      </c>
      <c r="U80" s="123"/>
      <c r="V80" s="127"/>
      <c r="W80" s="127"/>
      <c r="X80" s="128"/>
    </row>
    <row r="81" spans="1:24" ht="15.75" customHeight="1">
      <c r="A81" s="123">
        <v>20</v>
      </c>
      <c r="B81" s="133">
        <v>447</v>
      </c>
      <c r="C81" s="123" t="s">
        <v>86</v>
      </c>
      <c r="D81" s="125" t="s">
        <v>139</v>
      </c>
      <c r="E81" s="126" t="s">
        <v>85</v>
      </c>
      <c r="F81" s="127">
        <v>2</v>
      </c>
      <c r="G81" s="128">
        <v>2</v>
      </c>
      <c r="H81" s="123">
        <v>0</v>
      </c>
      <c r="I81" s="128">
        <v>0</v>
      </c>
      <c r="J81" s="123"/>
      <c r="K81" s="129"/>
      <c r="L81" s="129"/>
      <c r="M81" s="129"/>
      <c r="N81" s="128">
        <v>0</v>
      </c>
      <c r="O81" s="126"/>
      <c r="P81" s="127"/>
      <c r="Q81" s="127"/>
      <c r="R81" s="128">
        <v>0</v>
      </c>
      <c r="S81" s="131"/>
      <c r="T81" s="132">
        <v>0</v>
      </c>
      <c r="U81" s="123"/>
      <c r="V81" s="127"/>
      <c r="W81" s="127"/>
      <c r="X81" s="128"/>
    </row>
    <row r="82" spans="1:24" ht="15.75" customHeight="1">
      <c r="A82" s="123">
        <v>20</v>
      </c>
      <c r="B82" s="133">
        <v>448</v>
      </c>
      <c r="C82" s="123" t="s">
        <v>86</v>
      </c>
      <c r="D82" s="125" t="s">
        <v>140</v>
      </c>
      <c r="E82" s="126" t="s">
        <v>85</v>
      </c>
      <c r="F82" s="127">
        <v>2</v>
      </c>
      <c r="G82" s="128">
        <v>2</v>
      </c>
      <c r="H82" s="123">
        <v>0</v>
      </c>
      <c r="I82" s="128">
        <v>0</v>
      </c>
      <c r="J82" s="123"/>
      <c r="K82" s="129"/>
      <c r="L82" s="129"/>
      <c r="M82" s="129"/>
      <c r="N82" s="128">
        <v>6</v>
      </c>
      <c r="O82" s="126"/>
      <c r="P82" s="127"/>
      <c r="Q82" s="127"/>
      <c r="R82" s="128">
        <v>0</v>
      </c>
      <c r="S82" s="131"/>
      <c r="T82" s="132">
        <v>0</v>
      </c>
      <c r="U82" s="123"/>
      <c r="V82" s="127"/>
      <c r="W82" s="127"/>
      <c r="X82" s="128"/>
    </row>
    <row r="83" spans="1:24" ht="15.75" customHeight="1">
      <c r="A83" s="123">
        <v>20</v>
      </c>
      <c r="B83" s="124">
        <v>449</v>
      </c>
      <c r="C83" s="123" t="s">
        <v>86</v>
      </c>
      <c r="D83" s="125" t="s">
        <v>200</v>
      </c>
      <c r="E83" s="126" t="s">
        <v>247</v>
      </c>
      <c r="F83" s="127">
        <v>1</v>
      </c>
      <c r="G83" s="128">
        <v>2</v>
      </c>
      <c r="H83" s="123">
        <v>0</v>
      </c>
      <c r="I83" s="128">
        <v>1</v>
      </c>
      <c r="J83" s="123"/>
      <c r="K83" s="129"/>
      <c r="L83" s="129"/>
      <c r="M83" s="129"/>
      <c r="N83" s="128">
        <v>0</v>
      </c>
      <c r="O83" s="126" t="s">
        <v>290</v>
      </c>
      <c r="P83" s="134" t="s">
        <v>324</v>
      </c>
      <c r="Q83" s="127" t="s">
        <v>349</v>
      </c>
      <c r="R83" s="128"/>
      <c r="S83" s="131"/>
      <c r="T83" s="132">
        <v>0</v>
      </c>
      <c r="U83" s="123"/>
      <c r="V83" s="127"/>
      <c r="W83" s="127"/>
      <c r="X83" s="128"/>
    </row>
    <row r="84" spans="1:24" ht="15.75" customHeight="1">
      <c r="A84" s="123">
        <v>20</v>
      </c>
      <c r="B84" s="133">
        <v>450</v>
      </c>
      <c r="C84" s="123" t="s">
        <v>86</v>
      </c>
      <c r="D84" s="125" t="s">
        <v>141</v>
      </c>
      <c r="E84" s="126" t="s">
        <v>246</v>
      </c>
      <c r="F84" s="127">
        <v>1</v>
      </c>
      <c r="G84" s="128">
        <v>2</v>
      </c>
      <c r="H84" s="123">
        <v>0</v>
      </c>
      <c r="I84" s="128">
        <v>0</v>
      </c>
      <c r="J84" s="123"/>
      <c r="K84" s="129"/>
      <c r="L84" s="129"/>
      <c r="M84" s="129"/>
      <c r="N84" s="128">
        <v>6</v>
      </c>
      <c r="O84" s="126" t="s">
        <v>291</v>
      </c>
      <c r="P84" s="134" t="s">
        <v>330</v>
      </c>
      <c r="Q84" s="127" t="s">
        <v>350</v>
      </c>
      <c r="R84" s="128"/>
      <c r="S84" s="131"/>
      <c r="T84" s="132">
        <v>0</v>
      </c>
      <c r="U84" s="123"/>
      <c r="V84" s="127"/>
      <c r="W84" s="127"/>
      <c r="X84" s="128"/>
    </row>
    <row r="85" spans="1:24" ht="15.75" customHeight="1">
      <c r="A85" s="123">
        <v>20</v>
      </c>
      <c r="B85" s="124">
        <v>451</v>
      </c>
      <c r="C85" s="123" t="s">
        <v>86</v>
      </c>
      <c r="D85" s="125" t="s">
        <v>142</v>
      </c>
      <c r="E85" s="126" t="s">
        <v>275</v>
      </c>
      <c r="F85" s="127">
        <v>1</v>
      </c>
      <c r="G85" s="128">
        <v>2</v>
      </c>
      <c r="H85" s="123">
        <v>0</v>
      </c>
      <c r="I85" s="128">
        <v>0</v>
      </c>
      <c r="J85" s="123"/>
      <c r="K85" s="129"/>
      <c r="L85" s="129"/>
      <c r="M85" s="129"/>
      <c r="N85" s="128">
        <v>6</v>
      </c>
      <c r="O85" s="126"/>
      <c r="P85" s="127"/>
      <c r="Q85" s="127"/>
      <c r="R85" s="128">
        <v>1</v>
      </c>
      <c r="S85" s="131"/>
      <c r="T85" s="132">
        <v>0</v>
      </c>
      <c r="U85" s="123"/>
      <c r="V85" s="127"/>
      <c r="W85" s="127"/>
      <c r="X85" s="128"/>
    </row>
    <row r="86" spans="1:24" ht="15.75" customHeight="1">
      <c r="A86" s="123">
        <v>20</v>
      </c>
      <c r="B86" s="133">
        <v>461</v>
      </c>
      <c r="C86" s="123" t="s">
        <v>86</v>
      </c>
      <c r="D86" s="125" t="s">
        <v>143</v>
      </c>
      <c r="E86" s="126" t="s">
        <v>292</v>
      </c>
      <c r="F86" s="127">
        <v>1</v>
      </c>
      <c r="G86" s="128">
        <v>2</v>
      </c>
      <c r="H86" s="123">
        <v>0</v>
      </c>
      <c r="I86" s="128">
        <v>0</v>
      </c>
      <c r="J86" s="123"/>
      <c r="K86" s="129"/>
      <c r="L86" s="129"/>
      <c r="M86" s="129"/>
      <c r="N86" s="128">
        <v>5</v>
      </c>
      <c r="O86" s="126" t="s">
        <v>293</v>
      </c>
      <c r="P86" s="134" t="s">
        <v>328</v>
      </c>
      <c r="Q86" s="127" t="s">
        <v>228</v>
      </c>
      <c r="R86" s="128"/>
      <c r="S86" s="131"/>
      <c r="T86" s="132">
        <v>0</v>
      </c>
      <c r="U86" s="123"/>
      <c r="V86" s="127"/>
      <c r="W86" s="127"/>
      <c r="X86" s="128"/>
    </row>
    <row r="87" spans="1:24" ht="15.75" customHeight="1">
      <c r="A87" s="123">
        <v>20</v>
      </c>
      <c r="B87" s="133">
        <v>462</v>
      </c>
      <c r="C87" s="123" t="s">
        <v>86</v>
      </c>
      <c r="D87" s="125" t="s">
        <v>402</v>
      </c>
      <c r="E87" s="126" t="s">
        <v>373</v>
      </c>
      <c r="F87" s="127">
        <v>1</v>
      </c>
      <c r="G87" s="128">
        <v>2</v>
      </c>
      <c r="H87" s="123">
        <v>0</v>
      </c>
      <c r="I87" s="128">
        <v>0</v>
      </c>
      <c r="J87" s="123"/>
      <c r="K87" s="129"/>
      <c r="L87" s="129"/>
      <c r="M87" s="129"/>
      <c r="N87" s="128">
        <v>5</v>
      </c>
      <c r="O87" s="126" t="s">
        <v>294</v>
      </c>
      <c r="P87" s="134" t="s">
        <v>328</v>
      </c>
      <c r="Q87" s="127" t="s">
        <v>342</v>
      </c>
      <c r="R87" s="128"/>
      <c r="S87" s="131"/>
      <c r="T87" s="132">
        <v>0</v>
      </c>
      <c r="U87" s="123"/>
      <c r="V87" s="127"/>
      <c r="W87" s="127"/>
      <c r="X87" s="128"/>
    </row>
    <row r="88" spans="1:24" ht="15.75" customHeight="1">
      <c r="A88" s="123">
        <v>20</v>
      </c>
      <c r="B88" s="133">
        <v>466</v>
      </c>
      <c r="C88" s="123" t="s">
        <v>86</v>
      </c>
      <c r="D88" s="125" t="s">
        <v>145</v>
      </c>
      <c r="E88" s="126" t="s">
        <v>275</v>
      </c>
      <c r="F88" s="127">
        <v>1</v>
      </c>
      <c r="G88" s="128">
        <v>2</v>
      </c>
      <c r="H88" s="123">
        <v>0</v>
      </c>
      <c r="I88" s="128">
        <v>0</v>
      </c>
      <c r="J88" s="123"/>
      <c r="K88" s="129"/>
      <c r="L88" s="129"/>
      <c r="M88" s="129"/>
      <c r="N88" s="128">
        <v>6</v>
      </c>
      <c r="O88" s="126" t="s">
        <v>295</v>
      </c>
      <c r="P88" s="134" t="s">
        <v>324</v>
      </c>
      <c r="Q88" s="127" t="s">
        <v>347</v>
      </c>
      <c r="R88" s="128"/>
      <c r="S88" s="131"/>
      <c r="T88" s="132">
        <v>0</v>
      </c>
      <c r="U88" s="123"/>
      <c r="V88" s="127"/>
      <c r="W88" s="127"/>
      <c r="X88" s="128"/>
    </row>
    <row r="89" spans="1:24" ht="15.75" customHeight="1">
      <c r="A89" s="123">
        <v>20</v>
      </c>
      <c r="B89" s="133">
        <v>467</v>
      </c>
      <c r="C89" s="123" t="s">
        <v>86</v>
      </c>
      <c r="D89" s="125" t="s">
        <v>146</v>
      </c>
      <c r="E89" s="126" t="s">
        <v>275</v>
      </c>
      <c r="F89" s="127">
        <v>1</v>
      </c>
      <c r="G89" s="128">
        <v>2</v>
      </c>
      <c r="H89" s="123">
        <v>0</v>
      </c>
      <c r="I89" s="128">
        <v>0</v>
      </c>
      <c r="J89" s="123"/>
      <c r="K89" s="129"/>
      <c r="L89" s="129"/>
      <c r="M89" s="129"/>
      <c r="N89" s="128">
        <v>0</v>
      </c>
      <c r="O89" s="126" t="s">
        <v>296</v>
      </c>
      <c r="P89" s="134" t="s">
        <v>324</v>
      </c>
      <c r="Q89" s="137" t="s">
        <v>340</v>
      </c>
      <c r="R89" s="128"/>
      <c r="S89" s="131"/>
      <c r="T89" s="132">
        <v>0</v>
      </c>
      <c r="U89" s="123"/>
      <c r="V89" s="127"/>
      <c r="W89" s="127"/>
      <c r="X89" s="128"/>
    </row>
    <row r="90" spans="1:24" ht="15.75" customHeight="1">
      <c r="A90" s="123">
        <v>20</v>
      </c>
      <c r="B90" s="133">
        <v>481</v>
      </c>
      <c r="C90" s="123" t="s">
        <v>86</v>
      </c>
      <c r="D90" s="125" t="s">
        <v>147</v>
      </c>
      <c r="E90" s="126" t="s">
        <v>297</v>
      </c>
      <c r="F90" s="127">
        <v>2</v>
      </c>
      <c r="G90" s="128">
        <v>2</v>
      </c>
      <c r="H90" s="123">
        <v>1</v>
      </c>
      <c r="I90" s="128">
        <v>1</v>
      </c>
      <c r="J90" s="169" t="s">
        <v>298</v>
      </c>
      <c r="K90" s="129">
        <v>38343</v>
      </c>
      <c r="L90" s="129">
        <v>38353</v>
      </c>
      <c r="M90" s="129">
        <v>38353</v>
      </c>
      <c r="N90" s="128"/>
      <c r="O90" s="169" t="s">
        <v>299</v>
      </c>
      <c r="P90" s="134" t="s">
        <v>328</v>
      </c>
      <c r="Q90" s="127" t="s">
        <v>351</v>
      </c>
      <c r="R90" s="128"/>
      <c r="S90" s="131"/>
      <c r="T90" s="132">
        <v>1</v>
      </c>
      <c r="U90" s="123"/>
      <c r="V90" s="127"/>
      <c r="W90" s="127"/>
      <c r="X90" s="128"/>
    </row>
    <row r="91" spans="1:24" ht="15.75" customHeight="1">
      <c r="A91" s="123">
        <v>20</v>
      </c>
      <c r="B91" s="133">
        <v>482</v>
      </c>
      <c r="C91" s="123" t="s">
        <v>86</v>
      </c>
      <c r="D91" s="125" t="s">
        <v>148</v>
      </c>
      <c r="E91" s="169" t="s">
        <v>300</v>
      </c>
      <c r="F91" s="127">
        <v>2</v>
      </c>
      <c r="G91" s="128">
        <v>2</v>
      </c>
      <c r="H91" s="123">
        <v>1</v>
      </c>
      <c r="I91" s="128">
        <v>1</v>
      </c>
      <c r="J91" s="169" t="s">
        <v>301</v>
      </c>
      <c r="K91" s="129">
        <v>38421</v>
      </c>
      <c r="L91" s="129">
        <v>38421</v>
      </c>
      <c r="M91" s="129">
        <v>38443</v>
      </c>
      <c r="N91" s="128"/>
      <c r="O91" s="169" t="s">
        <v>302</v>
      </c>
      <c r="P91" s="134" t="s">
        <v>324</v>
      </c>
      <c r="Q91" s="127" t="s">
        <v>303</v>
      </c>
      <c r="R91" s="128"/>
      <c r="S91" s="131"/>
      <c r="T91" s="132">
        <v>1</v>
      </c>
      <c r="U91" s="123"/>
      <c r="V91" s="127"/>
      <c r="W91" s="127"/>
      <c r="X91" s="128"/>
    </row>
    <row r="92" spans="1:24" ht="15.75" customHeight="1">
      <c r="A92" s="123">
        <v>20</v>
      </c>
      <c r="B92" s="133">
        <v>483</v>
      </c>
      <c r="C92" s="123" t="s">
        <v>86</v>
      </c>
      <c r="D92" s="125" t="s">
        <v>149</v>
      </c>
      <c r="E92" s="126" t="s">
        <v>246</v>
      </c>
      <c r="F92" s="127">
        <v>1</v>
      </c>
      <c r="G92" s="128">
        <v>2</v>
      </c>
      <c r="H92" s="123">
        <v>0</v>
      </c>
      <c r="I92" s="128">
        <v>0</v>
      </c>
      <c r="J92" s="123"/>
      <c r="K92" s="129"/>
      <c r="L92" s="129"/>
      <c r="M92" s="129"/>
      <c r="N92" s="128">
        <v>6</v>
      </c>
      <c r="O92" s="126"/>
      <c r="P92" s="127"/>
      <c r="Q92" s="127"/>
      <c r="R92" s="128">
        <v>0</v>
      </c>
      <c r="S92" s="131"/>
      <c r="T92" s="132">
        <v>0</v>
      </c>
      <c r="U92" s="123"/>
      <c r="V92" s="127"/>
      <c r="W92" s="127"/>
      <c r="X92" s="128"/>
    </row>
    <row r="93" spans="1:24" ht="15.75" customHeight="1">
      <c r="A93" s="123">
        <v>20</v>
      </c>
      <c r="B93" s="133">
        <v>484</v>
      </c>
      <c r="C93" s="123" t="s">
        <v>86</v>
      </c>
      <c r="D93" s="125" t="s">
        <v>165</v>
      </c>
      <c r="E93" s="126" t="s">
        <v>275</v>
      </c>
      <c r="F93" s="127">
        <v>1</v>
      </c>
      <c r="G93" s="128">
        <v>2</v>
      </c>
      <c r="H93" s="123">
        <v>0</v>
      </c>
      <c r="I93" s="128">
        <v>0</v>
      </c>
      <c r="J93" s="123"/>
      <c r="K93" s="129"/>
      <c r="L93" s="129"/>
      <c r="M93" s="129"/>
      <c r="N93" s="128">
        <v>6</v>
      </c>
      <c r="O93" s="126"/>
      <c r="P93" s="127"/>
      <c r="Q93" s="127"/>
      <c r="R93" s="128">
        <v>0</v>
      </c>
      <c r="S93" s="131"/>
      <c r="T93" s="132">
        <v>0</v>
      </c>
      <c r="U93" s="123"/>
      <c r="V93" s="127"/>
      <c r="W93" s="127"/>
      <c r="X93" s="128"/>
    </row>
    <row r="94" spans="1:24" ht="15.75" customHeight="1">
      <c r="A94" s="123">
        <v>20</v>
      </c>
      <c r="B94" s="124">
        <v>485</v>
      </c>
      <c r="C94" s="123" t="s">
        <v>86</v>
      </c>
      <c r="D94" s="125" t="s">
        <v>201</v>
      </c>
      <c r="E94" s="126" t="s">
        <v>270</v>
      </c>
      <c r="F94" s="127">
        <v>1</v>
      </c>
      <c r="G94" s="128">
        <v>2</v>
      </c>
      <c r="H94" s="123">
        <v>0</v>
      </c>
      <c r="I94" s="128">
        <v>0</v>
      </c>
      <c r="J94" s="123"/>
      <c r="K94" s="129"/>
      <c r="L94" s="129"/>
      <c r="M94" s="129"/>
      <c r="N94" s="128">
        <v>6</v>
      </c>
      <c r="O94" s="126"/>
      <c r="P94" s="127"/>
      <c r="Q94" s="127"/>
      <c r="R94" s="128">
        <v>0</v>
      </c>
      <c r="S94" s="131"/>
      <c r="T94" s="132">
        <v>0</v>
      </c>
      <c r="U94" s="123"/>
      <c r="V94" s="127"/>
      <c r="W94" s="127"/>
      <c r="X94" s="128"/>
    </row>
    <row r="95" spans="1:24" ht="15.75" customHeight="1">
      <c r="A95" s="123">
        <v>20</v>
      </c>
      <c r="B95" s="133">
        <v>486</v>
      </c>
      <c r="C95" s="123" t="s">
        <v>86</v>
      </c>
      <c r="D95" s="125" t="s">
        <v>150</v>
      </c>
      <c r="E95" s="126" t="s">
        <v>247</v>
      </c>
      <c r="F95" s="127">
        <v>1</v>
      </c>
      <c r="G95" s="128">
        <v>2</v>
      </c>
      <c r="H95" s="123">
        <v>0</v>
      </c>
      <c r="I95" s="128">
        <v>0</v>
      </c>
      <c r="J95" s="123"/>
      <c r="K95" s="129"/>
      <c r="L95" s="129"/>
      <c r="M95" s="129"/>
      <c r="N95" s="128">
        <v>0</v>
      </c>
      <c r="O95" s="126"/>
      <c r="P95" s="127"/>
      <c r="Q95" s="127"/>
      <c r="R95" s="128">
        <v>0</v>
      </c>
      <c r="S95" s="131"/>
      <c r="T95" s="132">
        <v>0</v>
      </c>
      <c r="U95" s="123"/>
      <c r="V95" s="127"/>
      <c r="W95" s="127"/>
      <c r="X95" s="128"/>
    </row>
    <row r="96" spans="1:24" ht="30" customHeight="1">
      <c r="A96" s="123">
        <v>20</v>
      </c>
      <c r="B96" s="133">
        <v>521</v>
      </c>
      <c r="C96" s="123" t="s">
        <v>86</v>
      </c>
      <c r="D96" s="125" t="s">
        <v>151</v>
      </c>
      <c r="E96" s="126" t="s">
        <v>304</v>
      </c>
      <c r="F96" s="127">
        <v>1</v>
      </c>
      <c r="G96" s="128">
        <v>2</v>
      </c>
      <c r="H96" s="123">
        <v>1</v>
      </c>
      <c r="I96" s="128">
        <v>0</v>
      </c>
      <c r="J96" s="123"/>
      <c r="K96" s="129"/>
      <c r="L96" s="129"/>
      <c r="M96" s="129"/>
      <c r="N96" s="128">
        <v>0</v>
      </c>
      <c r="O96" s="126" t="s">
        <v>305</v>
      </c>
      <c r="P96" s="134" t="s">
        <v>327</v>
      </c>
      <c r="Q96" s="127" t="s">
        <v>352</v>
      </c>
      <c r="R96" s="128"/>
      <c r="S96" s="131"/>
      <c r="T96" s="132">
        <v>0</v>
      </c>
      <c r="U96" s="123"/>
      <c r="V96" s="127"/>
      <c r="W96" s="127"/>
      <c r="X96" s="128"/>
    </row>
    <row r="97" spans="1:24" ht="15.75" customHeight="1">
      <c r="A97" s="123">
        <v>20</v>
      </c>
      <c r="B97" s="133">
        <v>541</v>
      </c>
      <c r="C97" s="123" t="s">
        <v>86</v>
      </c>
      <c r="D97" s="125" t="s">
        <v>152</v>
      </c>
      <c r="E97" s="126" t="s">
        <v>306</v>
      </c>
      <c r="F97" s="127">
        <v>1</v>
      </c>
      <c r="G97" s="128">
        <v>2</v>
      </c>
      <c r="H97" s="123">
        <v>0</v>
      </c>
      <c r="I97" s="128">
        <v>1</v>
      </c>
      <c r="J97" s="123" t="s">
        <v>307</v>
      </c>
      <c r="K97" s="129">
        <v>37153</v>
      </c>
      <c r="L97" s="129">
        <v>37154</v>
      </c>
      <c r="M97" s="129">
        <v>37154</v>
      </c>
      <c r="N97" s="128"/>
      <c r="O97" s="126" t="s">
        <v>308</v>
      </c>
      <c r="P97" s="134" t="s">
        <v>330</v>
      </c>
      <c r="Q97" s="127" t="s">
        <v>309</v>
      </c>
      <c r="R97" s="128"/>
      <c r="S97" s="131"/>
      <c r="T97" s="132">
        <v>1</v>
      </c>
      <c r="U97" s="123"/>
      <c r="V97" s="127"/>
      <c r="W97" s="127"/>
      <c r="X97" s="128"/>
    </row>
    <row r="98" spans="1:24" ht="15.75" customHeight="1">
      <c r="A98" s="123">
        <v>20</v>
      </c>
      <c r="B98" s="124">
        <v>543</v>
      </c>
      <c r="C98" s="123" t="s">
        <v>86</v>
      </c>
      <c r="D98" s="125" t="s">
        <v>202</v>
      </c>
      <c r="E98" s="126" t="s">
        <v>310</v>
      </c>
      <c r="F98" s="127">
        <v>1</v>
      </c>
      <c r="G98" s="128">
        <v>2</v>
      </c>
      <c r="H98" s="123">
        <v>0</v>
      </c>
      <c r="I98" s="128">
        <v>1</v>
      </c>
      <c r="J98" s="123" t="s">
        <v>374</v>
      </c>
      <c r="K98" s="129">
        <v>37700</v>
      </c>
      <c r="L98" s="129">
        <v>37712</v>
      </c>
      <c r="M98" s="129">
        <v>37712</v>
      </c>
      <c r="N98" s="128"/>
      <c r="O98" s="126" t="s">
        <v>311</v>
      </c>
      <c r="P98" s="134" t="s">
        <v>330</v>
      </c>
      <c r="Q98" s="127" t="s">
        <v>344</v>
      </c>
      <c r="R98" s="128"/>
      <c r="S98" s="131"/>
      <c r="T98" s="132">
        <v>0</v>
      </c>
      <c r="U98" s="123"/>
      <c r="V98" s="127"/>
      <c r="W98" s="127"/>
      <c r="X98" s="128"/>
    </row>
    <row r="99" spans="1:24" ht="15.75" customHeight="1">
      <c r="A99" s="123">
        <v>20</v>
      </c>
      <c r="B99" s="133">
        <v>561</v>
      </c>
      <c r="C99" s="123" t="s">
        <v>86</v>
      </c>
      <c r="D99" s="125" t="s">
        <v>154</v>
      </c>
      <c r="E99" s="126" t="s">
        <v>312</v>
      </c>
      <c r="F99" s="127">
        <v>1</v>
      </c>
      <c r="G99" s="128">
        <v>2</v>
      </c>
      <c r="H99" s="123">
        <v>1</v>
      </c>
      <c r="I99" s="128">
        <v>1</v>
      </c>
      <c r="J99" s="123"/>
      <c r="K99" s="129"/>
      <c r="L99" s="129"/>
      <c r="M99" s="129"/>
      <c r="N99" s="128">
        <v>0</v>
      </c>
      <c r="O99" s="126" t="s">
        <v>313</v>
      </c>
      <c r="P99" s="134" t="s">
        <v>338</v>
      </c>
      <c r="Q99" s="127" t="s">
        <v>353</v>
      </c>
      <c r="R99" s="128"/>
      <c r="S99" s="131"/>
      <c r="T99" s="132">
        <v>0</v>
      </c>
      <c r="U99" s="123"/>
      <c r="V99" s="127"/>
      <c r="W99" s="127"/>
      <c r="X99" s="128"/>
    </row>
    <row r="100" spans="1:24" ht="30" customHeight="1">
      <c r="A100" s="123">
        <v>20</v>
      </c>
      <c r="B100" s="133">
        <v>562</v>
      </c>
      <c r="C100" s="123" t="s">
        <v>86</v>
      </c>
      <c r="D100" s="125" t="s">
        <v>155</v>
      </c>
      <c r="E100" s="126" t="s">
        <v>273</v>
      </c>
      <c r="F100" s="127">
        <v>2</v>
      </c>
      <c r="G100" s="128">
        <v>2</v>
      </c>
      <c r="H100" s="123">
        <v>0</v>
      </c>
      <c r="I100" s="128">
        <v>0</v>
      </c>
      <c r="J100" s="123"/>
      <c r="K100" s="129"/>
      <c r="L100" s="129"/>
      <c r="M100" s="129"/>
      <c r="N100" s="128">
        <v>0</v>
      </c>
      <c r="O100" s="126" t="s">
        <v>314</v>
      </c>
      <c r="P100" s="134" t="s">
        <v>329</v>
      </c>
      <c r="Q100" s="127" t="s">
        <v>354</v>
      </c>
      <c r="R100" s="128"/>
      <c r="S100" s="131"/>
      <c r="T100" s="132">
        <v>0</v>
      </c>
      <c r="U100" s="123"/>
      <c r="V100" s="127"/>
      <c r="W100" s="127"/>
      <c r="X100" s="128"/>
    </row>
    <row r="101" spans="1:24" ht="15.75" customHeight="1">
      <c r="A101" s="123">
        <v>20</v>
      </c>
      <c r="B101" s="133">
        <v>563</v>
      </c>
      <c r="C101" s="123" t="s">
        <v>86</v>
      </c>
      <c r="D101" s="125" t="s">
        <v>156</v>
      </c>
      <c r="E101" s="126" t="s">
        <v>85</v>
      </c>
      <c r="F101" s="127">
        <v>2</v>
      </c>
      <c r="G101" s="128">
        <v>2</v>
      </c>
      <c r="H101" s="123">
        <v>0</v>
      </c>
      <c r="I101" s="128">
        <v>0</v>
      </c>
      <c r="J101" s="123"/>
      <c r="K101" s="129"/>
      <c r="L101" s="129"/>
      <c r="M101" s="129"/>
      <c r="N101" s="128">
        <v>6</v>
      </c>
      <c r="O101" s="126"/>
      <c r="P101" s="127"/>
      <c r="Q101" s="127"/>
      <c r="R101" s="128">
        <v>0</v>
      </c>
      <c r="S101" s="131"/>
      <c r="T101" s="132">
        <v>0</v>
      </c>
      <c r="U101" s="123"/>
      <c r="V101" s="127"/>
      <c r="W101" s="127"/>
      <c r="X101" s="128"/>
    </row>
    <row r="102" spans="1:24" ht="15.75" customHeight="1">
      <c r="A102" s="123">
        <v>20</v>
      </c>
      <c r="B102" s="133">
        <v>581</v>
      </c>
      <c r="C102" s="123" t="s">
        <v>86</v>
      </c>
      <c r="D102" s="125" t="s">
        <v>157</v>
      </c>
      <c r="E102" s="126" t="s">
        <v>246</v>
      </c>
      <c r="F102" s="127">
        <v>1</v>
      </c>
      <c r="G102" s="128">
        <v>2</v>
      </c>
      <c r="H102" s="123">
        <v>0</v>
      </c>
      <c r="I102" s="128">
        <v>0</v>
      </c>
      <c r="J102" s="123"/>
      <c r="K102" s="129"/>
      <c r="L102" s="129"/>
      <c r="M102" s="129"/>
      <c r="N102" s="128">
        <v>6</v>
      </c>
      <c r="O102" s="126" t="s">
        <v>315</v>
      </c>
      <c r="P102" s="134" t="s">
        <v>330</v>
      </c>
      <c r="Q102" s="127" t="s">
        <v>344</v>
      </c>
      <c r="R102" s="128"/>
      <c r="S102" s="131"/>
      <c r="T102" s="132">
        <v>0</v>
      </c>
      <c r="U102" s="123"/>
      <c r="V102" s="127"/>
      <c r="W102" s="127"/>
      <c r="X102" s="128"/>
    </row>
    <row r="103" spans="1:24" ht="15.75" customHeight="1">
      <c r="A103" s="123">
        <v>20</v>
      </c>
      <c r="B103" s="124">
        <v>583</v>
      </c>
      <c r="C103" s="123" t="s">
        <v>86</v>
      </c>
      <c r="D103" s="125" t="s">
        <v>158</v>
      </c>
      <c r="E103" s="126" t="s">
        <v>275</v>
      </c>
      <c r="F103" s="127">
        <v>1</v>
      </c>
      <c r="G103" s="128">
        <v>2</v>
      </c>
      <c r="H103" s="123">
        <v>0</v>
      </c>
      <c r="I103" s="128">
        <v>0</v>
      </c>
      <c r="J103" s="123"/>
      <c r="K103" s="129"/>
      <c r="L103" s="129"/>
      <c r="M103" s="129"/>
      <c r="N103" s="128">
        <v>1</v>
      </c>
      <c r="O103" s="126"/>
      <c r="P103" s="127"/>
      <c r="Q103" s="127"/>
      <c r="R103" s="128">
        <v>1</v>
      </c>
      <c r="S103" s="131"/>
      <c r="T103" s="132">
        <v>0</v>
      </c>
      <c r="U103" s="123"/>
      <c r="V103" s="127"/>
      <c r="W103" s="127"/>
      <c r="X103" s="128"/>
    </row>
    <row r="104" spans="1:24" ht="15.75" customHeight="1">
      <c r="A104" s="123">
        <v>20</v>
      </c>
      <c r="B104" s="133">
        <v>584</v>
      </c>
      <c r="C104" s="123" t="s">
        <v>86</v>
      </c>
      <c r="D104" s="125" t="s">
        <v>159</v>
      </c>
      <c r="E104" s="126" t="s">
        <v>252</v>
      </c>
      <c r="F104" s="127">
        <v>2</v>
      </c>
      <c r="G104" s="128">
        <v>2</v>
      </c>
      <c r="H104" s="123">
        <v>0</v>
      </c>
      <c r="I104" s="128">
        <v>0</v>
      </c>
      <c r="J104" s="123"/>
      <c r="K104" s="129"/>
      <c r="L104" s="129"/>
      <c r="M104" s="129"/>
      <c r="N104" s="128">
        <v>0</v>
      </c>
      <c r="O104" s="126"/>
      <c r="P104" s="127"/>
      <c r="Q104" s="127"/>
      <c r="R104" s="128">
        <v>0</v>
      </c>
      <c r="S104" s="131"/>
      <c r="T104" s="132">
        <v>0</v>
      </c>
      <c r="U104" s="123"/>
      <c r="V104" s="127"/>
      <c r="W104" s="127"/>
      <c r="X104" s="128"/>
    </row>
    <row r="105" spans="1:24" ht="15.75" customHeight="1">
      <c r="A105" s="123">
        <v>20</v>
      </c>
      <c r="B105" s="133">
        <v>585</v>
      </c>
      <c r="C105" s="123" t="s">
        <v>86</v>
      </c>
      <c r="D105" s="125" t="s">
        <v>160</v>
      </c>
      <c r="E105" s="126" t="s">
        <v>372</v>
      </c>
      <c r="F105" s="127">
        <v>2</v>
      </c>
      <c r="G105" s="128">
        <v>2</v>
      </c>
      <c r="H105" s="123">
        <v>0</v>
      </c>
      <c r="I105" s="128">
        <v>0</v>
      </c>
      <c r="J105" s="123"/>
      <c r="K105" s="129"/>
      <c r="L105" s="129"/>
      <c r="M105" s="129"/>
      <c r="N105" s="128">
        <v>5</v>
      </c>
      <c r="O105" s="126"/>
      <c r="P105" s="127"/>
      <c r="Q105" s="127"/>
      <c r="R105" s="128">
        <v>1</v>
      </c>
      <c r="S105" s="131"/>
      <c r="T105" s="132">
        <v>0</v>
      </c>
      <c r="U105" s="123"/>
      <c r="V105" s="127"/>
      <c r="W105" s="127"/>
      <c r="X105" s="128"/>
    </row>
    <row r="106" spans="1:24" ht="15.75" customHeight="1">
      <c r="A106" s="123">
        <v>20</v>
      </c>
      <c r="B106" s="133">
        <v>588</v>
      </c>
      <c r="C106" s="123" t="s">
        <v>86</v>
      </c>
      <c r="D106" s="125" t="s">
        <v>161</v>
      </c>
      <c r="E106" s="126" t="s">
        <v>247</v>
      </c>
      <c r="F106" s="127">
        <v>1</v>
      </c>
      <c r="G106" s="128">
        <v>2</v>
      </c>
      <c r="H106" s="123">
        <v>0</v>
      </c>
      <c r="I106" s="128">
        <v>0</v>
      </c>
      <c r="J106" s="123"/>
      <c r="K106" s="129"/>
      <c r="L106" s="129"/>
      <c r="M106" s="129"/>
      <c r="N106" s="128">
        <v>6</v>
      </c>
      <c r="O106" s="126"/>
      <c r="P106" s="127"/>
      <c r="Q106" s="127"/>
      <c r="R106" s="128">
        <v>0</v>
      </c>
      <c r="S106" s="131"/>
      <c r="T106" s="132">
        <v>0</v>
      </c>
      <c r="U106" s="123"/>
      <c r="V106" s="127"/>
      <c r="W106" s="127"/>
      <c r="X106" s="128"/>
    </row>
    <row r="107" spans="1:24" ht="15.75" customHeight="1">
      <c r="A107" s="123">
        <v>20</v>
      </c>
      <c r="B107" s="133">
        <v>589</v>
      </c>
      <c r="C107" s="123" t="s">
        <v>86</v>
      </c>
      <c r="D107" s="125" t="s">
        <v>162</v>
      </c>
      <c r="E107" s="126" t="s">
        <v>316</v>
      </c>
      <c r="F107" s="127">
        <v>1</v>
      </c>
      <c r="G107" s="128">
        <v>2</v>
      </c>
      <c r="H107" s="123">
        <v>0</v>
      </c>
      <c r="I107" s="128">
        <v>0</v>
      </c>
      <c r="J107" s="123"/>
      <c r="K107" s="129"/>
      <c r="L107" s="129"/>
      <c r="M107" s="129"/>
      <c r="N107" s="128">
        <v>6</v>
      </c>
      <c r="O107" s="126"/>
      <c r="P107" s="127"/>
      <c r="Q107" s="127"/>
      <c r="R107" s="128">
        <v>0</v>
      </c>
      <c r="S107" s="131"/>
      <c r="T107" s="132">
        <v>0</v>
      </c>
      <c r="U107" s="123"/>
      <c r="V107" s="127"/>
      <c r="W107" s="127"/>
      <c r="X107" s="128"/>
    </row>
    <row r="108" spans="1:24" ht="15.75" customHeight="1" thickBot="1">
      <c r="A108" s="123">
        <v>20</v>
      </c>
      <c r="B108" s="148">
        <v>602</v>
      </c>
      <c r="C108" s="123" t="s">
        <v>86</v>
      </c>
      <c r="D108" s="125" t="s">
        <v>163</v>
      </c>
      <c r="E108" s="126" t="s">
        <v>247</v>
      </c>
      <c r="F108" s="127">
        <v>1</v>
      </c>
      <c r="G108" s="128">
        <v>2</v>
      </c>
      <c r="H108" s="123">
        <v>0</v>
      </c>
      <c r="I108" s="128">
        <v>0</v>
      </c>
      <c r="J108" s="123"/>
      <c r="K108" s="129"/>
      <c r="L108" s="129"/>
      <c r="M108" s="129"/>
      <c r="N108" s="128">
        <v>0</v>
      </c>
      <c r="O108" s="126"/>
      <c r="P108" s="127"/>
      <c r="Q108" s="127"/>
      <c r="R108" s="128">
        <v>0</v>
      </c>
      <c r="S108" s="131"/>
      <c r="T108" s="132">
        <v>0</v>
      </c>
      <c r="U108" s="123"/>
      <c r="V108" s="127"/>
      <c r="W108" s="127"/>
      <c r="X108" s="128"/>
    </row>
    <row r="109" spans="1:24" ht="16.5" customHeight="1" thickBot="1">
      <c r="A109" s="149"/>
      <c r="B109" s="150">
        <v>1000</v>
      </c>
      <c r="C109" s="187" t="s">
        <v>368</v>
      </c>
      <c r="D109" s="188"/>
      <c r="E109" s="164"/>
      <c r="F109" s="151"/>
      <c r="G109" s="152"/>
      <c r="H109" s="153">
        <f>SUM(H7:H108)</f>
        <v>26</v>
      </c>
      <c r="I109" s="153">
        <f>SUM(I7:I108)</f>
        <v>33</v>
      </c>
      <c r="J109" s="153"/>
      <c r="K109" s="154"/>
      <c r="L109" s="154"/>
      <c r="M109" s="154"/>
      <c r="N109" s="155"/>
      <c r="O109" s="153"/>
      <c r="P109" s="154"/>
      <c r="Q109" s="154"/>
      <c r="R109" s="155"/>
      <c r="S109" s="156"/>
      <c r="T109" s="157">
        <f>SUM(T7:T108)</f>
        <v>10</v>
      </c>
      <c r="U109" s="158"/>
      <c r="V109" s="159"/>
      <c r="W109" s="160"/>
      <c r="X109" s="161">
        <f>SUM(X7:X108)</f>
        <v>2</v>
      </c>
    </row>
    <row r="111" spans="1:10" ht="13.5">
      <c r="A111" s="40" t="s">
        <v>369</v>
      </c>
      <c r="B111" s="41"/>
      <c r="C111" s="42"/>
      <c r="D111" s="43"/>
      <c r="E111" s="165"/>
      <c r="F111" s="44"/>
      <c r="G111" s="44"/>
      <c r="H111" s="44"/>
      <c r="I111" s="44"/>
      <c r="J111" s="44"/>
    </row>
    <row r="112" spans="1:8" ht="13.5">
      <c r="A112" s="25" t="s">
        <v>370</v>
      </c>
      <c r="E112" s="166"/>
      <c r="F112" s="45" t="s">
        <v>371</v>
      </c>
      <c r="H112" s="45"/>
    </row>
    <row r="114" spans="1:3" ht="12">
      <c r="A114" s="27" t="s">
        <v>42</v>
      </c>
      <c r="C114" s="6"/>
    </row>
    <row r="115" spans="1:22" ht="12">
      <c r="A115" s="27" t="s">
        <v>43</v>
      </c>
      <c r="D115" s="27" t="s">
        <v>35</v>
      </c>
      <c r="J115" s="27" t="s">
        <v>44</v>
      </c>
      <c r="K115" s="27" t="s">
        <v>45</v>
      </c>
      <c r="L115" s="27" t="s">
        <v>58</v>
      </c>
      <c r="P115" s="27" t="s">
        <v>20</v>
      </c>
      <c r="S115" s="31" t="s">
        <v>74</v>
      </c>
      <c r="V115" s="27" t="s">
        <v>62</v>
      </c>
    </row>
    <row r="116" spans="1:22" ht="12">
      <c r="A116" s="2" t="s">
        <v>46</v>
      </c>
      <c r="D116" s="25" t="s">
        <v>47</v>
      </c>
      <c r="J116" s="2" t="s">
        <v>48</v>
      </c>
      <c r="K116" s="2" t="s">
        <v>48</v>
      </c>
      <c r="L116" s="27" t="s">
        <v>59</v>
      </c>
      <c r="P116" s="27" t="s">
        <v>37</v>
      </c>
      <c r="S116" s="31" t="s">
        <v>75</v>
      </c>
      <c r="V116" s="27" t="s">
        <v>63</v>
      </c>
    </row>
    <row r="117" spans="1:22" ht="12">
      <c r="A117" s="2" t="s">
        <v>49</v>
      </c>
      <c r="D117" s="25" t="s">
        <v>77</v>
      </c>
      <c r="J117" s="2" t="s">
        <v>50</v>
      </c>
      <c r="K117" s="2" t="s">
        <v>50</v>
      </c>
      <c r="L117" s="2" t="s">
        <v>82</v>
      </c>
      <c r="P117" s="2" t="s">
        <v>51</v>
      </c>
      <c r="T117" s="2" t="s">
        <v>71</v>
      </c>
      <c r="V117" s="2" t="s">
        <v>64</v>
      </c>
    </row>
    <row r="118" spans="12:22" ht="12">
      <c r="L118" s="2" t="s">
        <v>83</v>
      </c>
      <c r="P118" s="2" t="s">
        <v>57</v>
      </c>
      <c r="T118" s="2" t="s">
        <v>72</v>
      </c>
      <c r="V118" s="2" t="s">
        <v>65</v>
      </c>
    </row>
    <row r="119" spans="12:22" ht="12">
      <c r="L119" s="2" t="s">
        <v>84</v>
      </c>
      <c r="V119" s="2" t="s">
        <v>66</v>
      </c>
    </row>
    <row r="120" spans="12:22" ht="12">
      <c r="L120" s="2" t="s">
        <v>78</v>
      </c>
      <c r="V120" s="2" t="s">
        <v>67</v>
      </c>
    </row>
    <row r="121" ht="12">
      <c r="L121" s="2" t="s">
        <v>79</v>
      </c>
    </row>
    <row r="122" spans="12:22" ht="12">
      <c r="L122" s="2" t="s">
        <v>60</v>
      </c>
      <c r="V122" s="27" t="s">
        <v>68</v>
      </c>
    </row>
    <row r="123" spans="12:22" ht="12">
      <c r="L123" s="2" t="s">
        <v>61</v>
      </c>
      <c r="V123" s="2" t="s">
        <v>69</v>
      </c>
    </row>
    <row r="124" ht="12">
      <c r="V124" s="2" t="s">
        <v>70</v>
      </c>
    </row>
  </sheetData>
  <mergeCells count="20">
    <mergeCell ref="X5:X6"/>
    <mergeCell ref="U5:U6"/>
    <mergeCell ref="V5:V6"/>
    <mergeCell ref="U4:W4"/>
    <mergeCell ref="W5:W6"/>
    <mergeCell ref="T4:T6"/>
    <mergeCell ref="C109:D109"/>
    <mergeCell ref="I4:I6"/>
    <mergeCell ref="J4:N4"/>
    <mergeCell ref="O4:R4"/>
    <mergeCell ref="S4:S6"/>
    <mergeCell ref="E4:E6"/>
    <mergeCell ref="G4:G6"/>
    <mergeCell ref="H4:H6"/>
    <mergeCell ref="J5:M5"/>
    <mergeCell ref="O5:Q5"/>
    <mergeCell ref="A4:A6"/>
    <mergeCell ref="C4:C6"/>
    <mergeCell ref="D4:D6"/>
    <mergeCell ref="B4:B6"/>
  </mergeCells>
  <hyperlinks>
    <hyperlink ref="F112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6"/>
  <sheetViews>
    <sheetView tabSelected="1" view="pageBreakPreview" zoomScaleSheetLayoutView="100" workbookViewId="0" topLeftCell="I1">
      <pane ySplit="9" topLeftCell="BM10" activePane="bottomLeft" state="frozen"/>
      <selection pane="topLeft" activeCell="A1" sqref="A1"/>
      <selection pane="bottomLeft" activeCell="J80" sqref="A80:IV80"/>
    </sheetView>
  </sheetViews>
  <sheetFormatPr defaultColWidth="9.00390625" defaultRowHeight="13.5"/>
  <cols>
    <col min="1" max="1" width="4.375" style="2" customWidth="1"/>
    <col min="2" max="2" width="5.00390625" style="2" customWidth="1"/>
    <col min="3" max="3" width="7.50390625" style="2" customWidth="1"/>
    <col min="4" max="4" width="11.75390625" style="2" customWidth="1"/>
    <col min="5" max="5" width="5.50390625" style="2" customWidth="1"/>
    <col min="6" max="6" width="11.375" style="2" customWidth="1"/>
    <col min="7" max="7" width="4.75390625" style="2" customWidth="1"/>
    <col min="8" max="8" width="6.125" style="2" customWidth="1"/>
    <col min="9" max="9" width="5.8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41</v>
      </c>
    </row>
    <row r="2" spans="1:2" ht="22.5" customHeight="1" thickBot="1">
      <c r="A2" s="26" t="s">
        <v>52</v>
      </c>
      <c r="B2" s="3"/>
    </row>
    <row r="3" spans="1:26" ht="22.5" customHeight="1" thickBot="1">
      <c r="A3" s="26"/>
      <c r="B3" s="227" t="s">
        <v>377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  <c r="O3"/>
      <c r="P3"/>
      <c r="Q3"/>
      <c r="R3"/>
      <c r="S3"/>
      <c r="T3"/>
      <c r="U3"/>
      <c r="W3"/>
      <c r="X3"/>
      <c r="Y3"/>
      <c r="Z3"/>
    </row>
    <row r="4" spans="1:26" ht="22.5" customHeight="1" thickBot="1">
      <c r="A4" s="26"/>
      <c r="B4" s="48">
        <v>1</v>
      </c>
      <c r="C4" s="230">
        <v>38443</v>
      </c>
      <c r="D4" s="231"/>
      <c r="E4" s="231"/>
      <c r="F4" s="48">
        <v>2</v>
      </c>
      <c r="G4" s="230">
        <v>38473</v>
      </c>
      <c r="H4" s="231"/>
      <c r="I4" s="231"/>
      <c r="J4" s="48">
        <v>3</v>
      </c>
      <c r="K4" s="49" t="s">
        <v>378</v>
      </c>
      <c r="L4" s="50"/>
      <c r="M4" s="50"/>
      <c r="N4" s="51"/>
      <c r="O4"/>
      <c r="P4"/>
      <c r="Q4"/>
      <c r="R4"/>
      <c r="S4"/>
      <c r="T4"/>
      <c r="U4"/>
      <c r="V4"/>
      <c r="W4"/>
      <c r="X4"/>
      <c r="Y4"/>
      <c r="Z4"/>
    </row>
    <row r="5" spans="1:27" ht="22.5" customHeight="1" thickBot="1">
      <c r="A5"/>
      <c r="B5" s="52"/>
      <c r="C5" s="52"/>
      <c r="D5" s="52"/>
      <c r="E5" s="52"/>
      <c r="F5" s="52"/>
      <c r="G5" s="52"/>
      <c r="H5" s="52"/>
      <c r="I5" s="53"/>
      <c r="J5" s="54"/>
      <c r="K5" s="54"/>
      <c r="L5" s="52"/>
      <c r="M5" s="52"/>
      <c r="N5" s="52"/>
      <c r="O5" s="52"/>
      <c r="P5" s="52"/>
      <c r="Q5" s="52"/>
      <c r="R5" s="52"/>
      <c r="S5" s="53"/>
      <c r="T5" s="54"/>
      <c r="U5" s="54"/>
      <c r="V5" s="52"/>
      <c r="W5" s="52"/>
      <c r="X5" s="54"/>
      <c r="Y5" s="54"/>
      <c r="Z5" s="54"/>
      <c r="AA5"/>
    </row>
    <row r="6" spans="1:27" ht="22.5" customHeight="1" thickBot="1">
      <c r="A6"/>
      <c r="B6" s="52"/>
      <c r="C6" s="52"/>
      <c r="D6" s="52"/>
      <c r="E6" s="55" t="s">
        <v>379</v>
      </c>
      <c r="F6" s="56"/>
      <c r="G6" s="57">
        <v>1</v>
      </c>
      <c r="H6" s="58"/>
      <c r="I6" s="58"/>
      <c r="J6" s="58"/>
      <c r="K6" s="58"/>
      <c r="L6" s="55" t="s">
        <v>379</v>
      </c>
      <c r="M6" s="56"/>
      <c r="N6" s="57">
        <v>1</v>
      </c>
      <c r="O6" s="52"/>
      <c r="P6" s="52"/>
      <c r="Q6" s="55" t="s">
        <v>379</v>
      </c>
      <c r="R6" s="56"/>
      <c r="S6" s="57">
        <v>1</v>
      </c>
      <c r="T6" s="59"/>
      <c r="U6" s="54"/>
      <c r="V6" s="55" t="s">
        <v>379</v>
      </c>
      <c r="W6" s="56"/>
      <c r="X6" s="56"/>
      <c r="Y6" s="57">
        <v>1</v>
      </c>
      <c r="Z6" s="54"/>
      <c r="AA6"/>
    </row>
    <row r="7" spans="1:27" ht="35.25" customHeight="1">
      <c r="A7" s="176" t="s">
        <v>6</v>
      </c>
      <c r="B7" s="223" t="s">
        <v>53</v>
      </c>
      <c r="C7" s="199" t="s">
        <v>0</v>
      </c>
      <c r="D7" s="189" t="s">
        <v>54</v>
      </c>
      <c r="E7" s="204" t="s">
        <v>55</v>
      </c>
      <c r="F7" s="205"/>
      <c r="G7" s="205"/>
      <c r="H7" s="205"/>
      <c r="I7" s="205"/>
      <c r="J7" s="205"/>
      <c r="K7" s="206"/>
      <c r="L7" s="234" t="s">
        <v>14</v>
      </c>
      <c r="M7" s="205"/>
      <c r="N7" s="205"/>
      <c r="O7" s="205"/>
      <c r="P7" s="235"/>
      <c r="Q7" s="204" t="s">
        <v>4</v>
      </c>
      <c r="R7" s="205"/>
      <c r="S7" s="205"/>
      <c r="T7" s="205"/>
      <c r="U7" s="206"/>
      <c r="V7" s="207" t="s">
        <v>12</v>
      </c>
      <c r="W7" s="208"/>
      <c r="X7" s="208"/>
      <c r="Y7" s="209"/>
      <c r="Z7" s="209"/>
      <c r="AA7" s="210"/>
    </row>
    <row r="8" spans="1:27" ht="15.75" customHeight="1">
      <c r="A8" s="177"/>
      <c r="B8" s="224"/>
      <c r="C8" s="200"/>
      <c r="D8" s="190"/>
      <c r="E8" s="220" t="s">
        <v>8</v>
      </c>
      <c r="F8" s="236" t="s">
        <v>13</v>
      </c>
      <c r="G8" s="221" t="s">
        <v>3</v>
      </c>
      <c r="H8" s="19"/>
      <c r="I8" s="221" t="s">
        <v>2</v>
      </c>
      <c r="J8" s="19"/>
      <c r="K8" s="214" t="s">
        <v>9</v>
      </c>
      <c r="L8" s="226" t="s">
        <v>1</v>
      </c>
      <c r="M8" s="19"/>
      <c r="N8" s="221" t="s">
        <v>2</v>
      </c>
      <c r="O8" s="19"/>
      <c r="P8" s="221" t="s">
        <v>9</v>
      </c>
      <c r="Q8" s="219" t="s">
        <v>5</v>
      </c>
      <c r="R8" s="19"/>
      <c r="S8" s="221" t="s">
        <v>2</v>
      </c>
      <c r="T8" s="19"/>
      <c r="U8" s="214" t="s">
        <v>9</v>
      </c>
      <c r="V8" s="217" t="s">
        <v>31</v>
      </c>
      <c r="W8" s="19"/>
      <c r="X8" s="215" t="s">
        <v>9</v>
      </c>
      <c r="Y8" s="211" t="s">
        <v>33</v>
      </c>
      <c r="Z8" s="212"/>
      <c r="AA8" s="213"/>
    </row>
    <row r="9" spans="1:27" ht="51.75" customHeight="1">
      <c r="A9" s="177"/>
      <c r="B9" s="225"/>
      <c r="C9" s="200"/>
      <c r="D9" s="190"/>
      <c r="E9" s="220"/>
      <c r="F9" s="237"/>
      <c r="G9" s="221"/>
      <c r="H9" s="23" t="s">
        <v>39</v>
      </c>
      <c r="I9" s="221"/>
      <c r="J9" s="24" t="s">
        <v>15</v>
      </c>
      <c r="K9" s="214"/>
      <c r="L9" s="226"/>
      <c r="M9" s="23" t="s">
        <v>39</v>
      </c>
      <c r="N9" s="221"/>
      <c r="O9" s="24" t="s">
        <v>15</v>
      </c>
      <c r="P9" s="221"/>
      <c r="Q9" s="220"/>
      <c r="R9" s="23" t="s">
        <v>39</v>
      </c>
      <c r="S9" s="222"/>
      <c r="T9" s="24" t="s">
        <v>15</v>
      </c>
      <c r="U9" s="214"/>
      <c r="V9" s="218"/>
      <c r="W9" s="18" t="s">
        <v>32</v>
      </c>
      <c r="X9" s="216"/>
      <c r="Y9" s="4" t="s">
        <v>31</v>
      </c>
      <c r="Z9" s="4" t="s">
        <v>32</v>
      </c>
      <c r="AA9" s="30" t="s">
        <v>9</v>
      </c>
    </row>
    <row r="10" spans="1:27" ht="16.5" customHeight="1">
      <c r="A10" s="10">
        <v>20</v>
      </c>
      <c r="B10" s="46">
        <v>201</v>
      </c>
      <c r="C10" s="9" t="s">
        <v>86</v>
      </c>
      <c r="D10" s="12" t="s">
        <v>87</v>
      </c>
      <c r="E10" s="94">
        <v>40</v>
      </c>
      <c r="F10" s="167" t="s">
        <v>318</v>
      </c>
      <c r="G10" s="99">
        <v>68</v>
      </c>
      <c r="H10" s="99">
        <v>65</v>
      </c>
      <c r="I10" s="99">
        <v>836</v>
      </c>
      <c r="J10" s="99">
        <v>295</v>
      </c>
      <c r="K10" s="28">
        <f aca="true" t="shared" si="0" ref="K10:K41">IF(G10=""," ",ROUND(J10/I10*100,1))</f>
        <v>35.3</v>
      </c>
      <c r="L10" s="109">
        <v>56</v>
      </c>
      <c r="M10" s="100">
        <v>51</v>
      </c>
      <c r="N10" s="100">
        <v>1076</v>
      </c>
      <c r="O10" s="100">
        <v>347</v>
      </c>
      <c r="P10" s="28">
        <f aca="true" t="shared" si="1" ref="P10:P66">IF(L10=""," ",ROUND(O10/N10*100,1))</f>
        <v>32.2</v>
      </c>
      <c r="Q10" s="116">
        <v>6</v>
      </c>
      <c r="R10" s="99">
        <v>3</v>
      </c>
      <c r="S10" s="99">
        <v>69</v>
      </c>
      <c r="T10" s="99">
        <v>6</v>
      </c>
      <c r="U10" s="28">
        <f aca="true" t="shared" si="2" ref="U10:U66">IF(Q10=""," ",ROUND(T10/S10*100,1))</f>
        <v>8.7</v>
      </c>
      <c r="V10" s="116">
        <v>157</v>
      </c>
      <c r="W10" s="99">
        <v>6</v>
      </c>
      <c r="X10" s="34">
        <f aca="true" t="shared" si="3" ref="X10:X66">IF(V10=""," ",ROUND(W10/V10*100,1))</f>
        <v>3.8</v>
      </c>
      <c r="Y10" s="99">
        <v>143</v>
      </c>
      <c r="Z10" s="99">
        <v>6</v>
      </c>
      <c r="AA10" s="29">
        <f aca="true" t="shared" si="4" ref="AA10:AA66">IF(Y10=""," ",ROUND(Z10/Y10*100,1))</f>
        <v>4.2</v>
      </c>
    </row>
    <row r="11" spans="1:27" ht="16.5" customHeight="1">
      <c r="A11" s="10">
        <v>20</v>
      </c>
      <c r="B11" s="35">
        <v>202</v>
      </c>
      <c r="C11" s="9" t="s">
        <v>177</v>
      </c>
      <c r="D11" s="12" t="s">
        <v>166</v>
      </c>
      <c r="E11" s="94">
        <v>40</v>
      </c>
      <c r="F11" s="5" t="s">
        <v>384</v>
      </c>
      <c r="G11" s="100">
        <v>85</v>
      </c>
      <c r="H11" s="100">
        <v>76</v>
      </c>
      <c r="I11" s="100">
        <v>2346</v>
      </c>
      <c r="J11" s="101">
        <v>776</v>
      </c>
      <c r="K11" s="28">
        <f t="shared" si="0"/>
        <v>33.1</v>
      </c>
      <c r="L11" s="109">
        <v>32</v>
      </c>
      <c r="M11" s="100">
        <v>31</v>
      </c>
      <c r="N11" s="100">
        <v>1395</v>
      </c>
      <c r="O11" s="100">
        <v>513</v>
      </c>
      <c r="P11" s="28">
        <f t="shared" si="1"/>
        <v>36.8</v>
      </c>
      <c r="Q11" s="116">
        <v>6</v>
      </c>
      <c r="R11" s="99">
        <v>4</v>
      </c>
      <c r="S11" s="99">
        <v>70</v>
      </c>
      <c r="T11" s="99">
        <v>7</v>
      </c>
      <c r="U11" s="28">
        <f t="shared" si="2"/>
        <v>10</v>
      </c>
      <c r="V11" s="116">
        <v>139</v>
      </c>
      <c r="W11" s="99">
        <v>4</v>
      </c>
      <c r="X11" s="34">
        <f t="shared" si="3"/>
        <v>2.9</v>
      </c>
      <c r="Y11" s="99">
        <v>126</v>
      </c>
      <c r="Z11" s="99">
        <v>4</v>
      </c>
      <c r="AA11" s="29">
        <f t="shared" si="4"/>
        <v>3.2</v>
      </c>
    </row>
    <row r="12" spans="1:27" ht="16.5" customHeight="1">
      <c r="A12" s="10">
        <v>20</v>
      </c>
      <c r="B12" s="46">
        <v>203</v>
      </c>
      <c r="C12" s="9" t="s">
        <v>177</v>
      </c>
      <c r="D12" s="12" t="s">
        <v>167</v>
      </c>
      <c r="E12" s="94">
        <v>30</v>
      </c>
      <c r="F12" s="5" t="s">
        <v>385</v>
      </c>
      <c r="G12" s="100">
        <v>53</v>
      </c>
      <c r="H12" s="100">
        <v>52</v>
      </c>
      <c r="I12" s="100">
        <v>452</v>
      </c>
      <c r="J12" s="99">
        <v>152</v>
      </c>
      <c r="K12" s="28">
        <f t="shared" si="0"/>
        <v>33.6</v>
      </c>
      <c r="L12" s="110">
        <v>38</v>
      </c>
      <c r="M12" s="100">
        <v>37</v>
      </c>
      <c r="N12" s="100">
        <v>439</v>
      </c>
      <c r="O12" s="100">
        <v>147</v>
      </c>
      <c r="P12" s="28">
        <v>33.5</v>
      </c>
      <c r="Q12" s="111">
        <v>6</v>
      </c>
      <c r="R12" s="99">
        <v>4</v>
      </c>
      <c r="S12" s="99">
        <v>25</v>
      </c>
      <c r="T12" s="99">
        <v>6</v>
      </c>
      <c r="U12" s="28">
        <f>IF(Q12=""," ",ROUND(T12/S12*100,1))</f>
        <v>24</v>
      </c>
      <c r="V12" s="116">
        <v>80</v>
      </c>
      <c r="W12" s="99">
        <v>3</v>
      </c>
      <c r="X12" s="37">
        <f>IF(V12=""," ",ROUND(W12/V12*100,1))</f>
        <v>3.8</v>
      </c>
      <c r="Y12" s="99">
        <v>80</v>
      </c>
      <c r="Z12" s="99">
        <v>3</v>
      </c>
      <c r="AA12" s="29">
        <f>IF(Y12=""," ",ROUND(Z12/Y12*100,1))</f>
        <v>3.8</v>
      </c>
    </row>
    <row r="13" spans="1:27" ht="16.5" customHeight="1">
      <c r="A13" s="10">
        <v>20</v>
      </c>
      <c r="B13" s="35">
        <v>204</v>
      </c>
      <c r="C13" s="10" t="s">
        <v>86</v>
      </c>
      <c r="D13" s="11" t="s">
        <v>90</v>
      </c>
      <c r="E13" s="94">
        <v>35</v>
      </c>
      <c r="F13" s="33" t="s">
        <v>319</v>
      </c>
      <c r="G13" s="102">
        <v>27</v>
      </c>
      <c r="H13" s="102">
        <v>24</v>
      </c>
      <c r="I13" s="102">
        <v>359</v>
      </c>
      <c r="J13" s="102">
        <v>84</v>
      </c>
      <c r="K13" s="28">
        <f t="shared" si="0"/>
        <v>23.4</v>
      </c>
      <c r="L13" s="109">
        <v>27</v>
      </c>
      <c r="M13" s="100">
        <v>24</v>
      </c>
      <c r="N13" s="100">
        <v>359</v>
      </c>
      <c r="O13" s="100">
        <v>84</v>
      </c>
      <c r="P13" s="28">
        <f t="shared" si="1"/>
        <v>23.4</v>
      </c>
      <c r="Q13" s="111">
        <v>6</v>
      </c>
      <c r="R13" s="99">
        <v>4</v>
      </c>
      <c r="S13" s="99">
        <v>34</v>
      </c>
      <c r="T13" s="99">
        <v>5</v>
      </c>
      <c r="U13" s="28">
        <f t="shared" si="2"/>
        <v>14.7</v>
      </c>
      <c r="V13" s="117">
        <v>61</v>
      </c>
      <c r="W13" s="102">
        <v>3</v>
      </c>
      <c r="X13" s="34">
        <f t="shared" si="3"/>
        <v>4.9</v>
      </c>
      <c r="Y13" s="102">
        <v>53</v>
      </c>
      <c r="Z13" s="102">
        <v>1</v>
      </c>
      <c r="AA13" s="29">
        <f t="shared" si="4"/>
        <v>1.9</v>
      </c>
    </row>
    <row r="14" spans="1:27" ht="16.5" customHeight="1">
      <c r="A14" s="10">
        <v>20</v>
      </c>
      <c r="B14" s="35">
        <v>205</v>
      </c>
      <c r="C14" s="9" t="s">
        <v>177</v>
      </c>
      <c r="D14" s="12" t="s">
        <v>168</v>
      </c>
      <c r="E14" s="94">
        <v>30</v>
      </c>
      <c r="F14" s="5" t="s">
        <v>384</v>
      </c>
      <c r="G14" s="99">
        <v>93</v>
      </c>
      <c r="H14" s="99">
        <v>77</v>
      </c>
      <c r="I14" s="99">
        <v>3051</v>
      </c>
      <c r="J14" s="99">
        <v>714</v>
      </c>
      <c r="K14" s="28">
        <f t="shared" si="0"/>
        <v>23.4</v>
      </c>
      <c r="L14" s="109">
        <v>38</v>
      </c>
      <c r="M14" s="100">
        <v>32</v>
      </c>
      <c r="N14" s="100">
        <v>1731</v>
      </c>
      <c r="O14" s="100">
        <v>383</v>
      </c>
      <c r="P14" s="28">
        <f t="shared" si="1"/>
        <v>22.1</v>
      </c>
      <c r="Q14" s="116">
        <v>6</v>
      </c>
      <c r="R14" s="99">
        <v>4</v>
      </c>
      <c r="S14" s="99">
        <v>53</v>
      </c>
      <c r="T14" s="99">
        <v>9</v>
      </c>
      <c r="U14" s="28">
        <f t="shared" si="2"/>
        <v>17</v>
      </c>
      <c r="V14" s="116">
        <v>73</v>
      </c>
      <c r="W14" s="99">
        <v>7</v>
      </c>
      <c r="X14" s="34">
        <f t="shared" si="3"/>
        <v>9.6</v>
      </c>
      <c r="Y14" s="99">
        <v>55</v>
      </c>
      <c r="Z14" s="99">
        <v>3</v>
      </c>
      <c r="AA14" s="29">
        <f t="shared" si="4"/>
        <v>5.5</v>
      </c>
    </row>
    <row r="15" spans="1:27" ht="16.5" customHeight="1">
      <c r="A15" s="10">
        <v>20</v>
      </c>
      <c r="B15" s="35">
        <v>206</v>
      </c>
      <c r="C15" s="10" t="s">
        <v>86</v>
      </c>
      <c r="D15" s="11" t="s">
        <v>92</v>
      </c>
      <c r="E15" s="94">
        <v>35</v>
      </c>
      <c r="F15" s="5" t="s">
        <v>384</v>
      </c>
      <c r="G15" s="102">
        <v>43</v>
      </c>
      <c r="H15" s="102">
        <v>38</v>
      </c>
      <c r="I15" s="102">
        <v>613</v>
      </c>
      <c r="J15" s="102">
        <v>179</v>
      </c>
      <c r="K15" s="28">
        <f t="shared" si="0"/>
        <v>29.2</v>
      </c>
      <c r="L15" s="109">
        <v>30</v>
      </c>
      <c r="M15" s="100">
        <v>28</v>
      </c>
      <c r="N15" s="100">
        <v>368</v>
      </c>
      <c r="O15" s="100">
        <v>98</v>
      </c>
      <c r="P15" s="28">
        <f t="shared" si="1"/>
        <v>26.6</v>
      </c>
      <c r="Q15" s="117">
        <v>6</v>
      </c>
      <c r="R15" s="102">
        <v>3</v>
      </c>
      <c r="S15" s="102">
        <v>43</v>
      </c>
      <c r="T15" s="102">
        <v>5</v>
      </c>
      <c r="U15" s="28">
        <f t="shared" si="2"/>
        <v>11.6</v>
      </c>
      <c r="V15" s="117">
        <v>42</v>
      </c>
      <c r="W15" s="102">
        <v>0</v>
      </c>
      <c r="X15" s="34">
        <f t="shared" si="3"/>
        <v>0</v>
      </c>
      <c r="Y15" s="102">
        <v>39</v>
      </c>
      <c r="Z15" s="102">
        <v>0</v>
      </c>
      <c r="AA15" s="29">
        <f t="shared" si="4"/>
        <v>0</v>
      </c>
    </row>
    <row r="16" spans="1:27" ht="16.5" customHeight="1">
      <c r="A16" s="10">
        <v>20</v>
      </c>
      <c r="B16" s="35">
        <v>207</v>
      </c>
      <c r="C16" s="9" t="s">
        <v>177</v>
      </c>
      <c r="D16" s="12" t="s">
        <v>169</v>
      </c>
      <c r="E16" s="94">
        <v>30</v>
      </c>
      <c r="F16" s="5" t="s">
        <v>367</v>
      </c>
      <c r="G16" s="99">
        <v>60</v>
      </c>
      <c r="H16" s="99">
        <v>46</v>
      </c>
      <c r="I16" s="99">
        <v>971</v>
      </c>
      <c r="J16" s="99">
        <v>270</v>
      </c>
      <c r="K16" s="28">
        <f t="shared" si="0"/>
        <v>27.8</v>
      </c>
      <c r="L16" s="110">
        <v>54</v>
      </c>
      <c r="M16" s="100">
        <v>41</v>
      </c>
      <c r="N16" s="100">
        <v>929</v>
      </c>
      <c r="O16" s="100">
        <v>260</v>
      </c>
      <c r="P16" s="28">
        <f>IF(L16=""," ",ROUND(O16/N16*100,1))</f>
        <v>28</v>
      </c>
      <c r="Q16" s="111">
        <v>6</v>
      </c>
      <c r="R16" s="99">
        <v>5</v>
      </c>
      <c r="S16" s="99">
        <v>42</v>
      </c>
      <c r="T16" s="99">
        <v>10</v>
      </c>
      <c r="U16" s="28">
        <f>IF(Q16=""," ",ROUND(T16/S16*100,1))</f>
        <v>23.8</v>
      </c>
      <c r="V16" s="116">
        <v>43</v>
      </c>
      <c r="W16" s="99">
        <v>2</v>
      </c>
      <c r="X16" s="37">
        <f>IF(V16=""," ",ROUND(W16/V16*100,1))</f>
        <v>4.7</v>
      </c>
      <c r="Y16" s="99">
        <v>36</v>
      </c>
      <c r="Z16" s="99">
        <v>2</v>
      </c>
      <c r="AA16" s="29">
        <f>IF(Y16=""," ",ROUND(Z16/Y16*100,1))</f>
        <v>5.6</v>
      </c>
    </row>
    <row r="17" spans="1:27" ht="16.5" customHeight="1">
      <c r="A17" s="10">
        <v>20</v>
      </c>
      <c r="B17" s="35">
        <v>208</v>
      </c>
      <c r="C17" s="10" t="s">
        <v>86</v>
      </c>
      <c r="D17" s="11" t="s">
        <v>94</v>
      </c>
      <c r="E17" s="94">
        <v>30</v>
      </c>
      <c r="F17" s="5" t="s">
        <v>384</v>
      </c>
      <c r="G17" s="102">
        <v>58</v>
      </c>
      <c r="H17" s="102">
        <v>48</v>
      </c>
      <c r="I17" s="102">
        <v>1035</v>
      </c>
      <c r="J17" s="102">
        <v>225</v>
      </c>
      <c r="K17" s="28">
        <f t="shared" si="0"/>
        <v>21.7</v>
      </c>
      <c r="L17" s="109">
        <v>33</v>
      </c>
      <c r="M17" s="100">
        <v>29</v>
      </c>
      <c r="N17" s="100">
        <v>487</v>
      </c>
      <c r="O17" s="100">
        <v>80</v>
      </c>
      <c r="P17" s="28">
        <f t="shared" si="1"/>
        <v>16.4</v>
      </c>
      <c r="Q17" s="117">
        <v>6</v>
      </c>
      <c r="R17" s="102">
        <v>4</v>
      </c>
      <c r="S17" s="102">
        <v>42</v>
      </c>
      <c r="T17" s="102">
        <v>8</v>
      </c>
      <c r="U17" s="28">
        <f t="shared" si="2"/>
        <v>19</v>
      </c>
      <c r="V17" s="117">
        <v>41</v>
      </c>
      <c r="W17" s="102">
        <v>2</v>
      </c>
      <c r="X17" s="34">
        <f t="shared" si="3"/>
        <v>4.9</v>
      </c>
      <c r="Y17" s="102">
        <v>29</v>
      </c>
      <c r="Z17" s="102">
        <v>2</v>
      </c>
      <c r="AA17" s="29">
        <f t="shared" si="4"/>
        <v>6.9</v>
      </c>
    </row>
    <row r="18" spans="1:27" ht="16.5" customHeight="1">
      <c r="A18" s="10">
        <v>20</v>
      </c>
      <c r="B18" s="35">
        <v>209</v>
      </c>
      <c r="C18" s="9" t="s">
        <v>177</v>
      </c>
      <c r="D18" s="12" t="s">
        <v>171</v>
      </c>
      <c r="E18" s="94">
        <v>30</v>
      </c>
      <c r="F18" s="5" t="s">
        <v>367</v>
      </c>
      <c r="G18" s="99">
        <v>57</v>
      </c>
      <c r="H18" s="99">
        <v>47</v>
      </c>
      <c r="I18" s="99">
        <v>1146</v>
      </c>
      <c r="J18" s="99">
        <v>267</v>
      </c>
      <c r="K18" s="28">
        <f t="shared" si="0"/>
        <v>23.3</v>
      </c>
      <c r="L18" s="109">
        <v>49</v>
      </c>
      <c r="M18" s="100">
        <v>42</v>
      </c>
      <c r="N18" s="100">
        <v>1087</v>
      </c>
      <c r="O18" s="100">
        <v>256</v>
      </c>
      <c r="P18" s="28">
        <f t="shared" si="1"/>
        <v>23.6</v>
      </c>
      <c r="Q18" s="116">
        <v>6</v>
      </c>
      <c r="R18" s="99">
        <v>3</v>
      </c>
      <c r="S18" s="99">
        <v>44</v>
      </c>
      <c r="T18" s="99">
        <v>5</v>
      </c>
      <c r="U18" s="28">
        <f t="shared" si="2"/>
        <v>11.4</v>
      </c>
      <c r="V18" s="116">
        <v>37</v>
      </c>
      <c r="W18" s="99">
        <v>5</v>
      </c>
      <c r="X18" s="34">
        <f t="shared" si="3"/>
        <v>13.5</v>
      </c>
      <c r="Y18" s="99">
        <v>32</v>
      </c>
      <c r="Z18" s="99">
        <v>5</v>
      </c>
      <c r="AA18" s="29">
        <f t="shared" si="4"/>
        <v>15.6</v>
      </c>
    </row>
    <row r="19" spans="1:27" ht="16.5" customHeight="1">
      <c r="A19" s="10">
        <v>20</v>
      </c>
      <c r="B19" s="35">
        <v>210</v>
      </c>
      <c r="C19" s="10" t="s">
        <v>86</v>
      </c>
      <c r="D19" s="11" t="s">
        <v>96</v>
      </c>
      <c r="E19" s="94">
        <v>30</v>
      </c>
      <c r="F19" s="33" t="s">
        <v>386</v>
      </c>
      <c r="G19" s="102">
        <v>49</v>
      </c>
      <c r="H19" s="102">
        <v>39</v>
      </c>
      <c r="I19" s="102">
        <v>896</v>
      </c>
      <c r="J19" s="102">
        <v>239</v>
      </c>
      <c r="K19" s="28">
        <f t="shared" si="0"/>
        <v>26.7</v>
      </c>
      <c r="L19" s="109">
        <v>21</v>
      </c>
      <c r="M19" s="100">
        <v>16</v>
      </c>
      <c r="N19" s="100">
        <v>271</v>
      </c>
      <c r="O19" s="100">
        <v>66</v>
      </c>
      <c r="P19" s="28">
        <f t="shared" si="1"/>
        <v>24.4</v>
      </c>
      <c r="Q19" s="117">
        <v>6</v>
      </c>
      <c r="R19" s="102">
        <v>5</v>
      </c>
      <c r="S19" s="102">
        <v>42</v>
      </c>
      <c r="T19" s="102">
        <v>6</v>
      </c>
      <c r="U19" s="28">
        <f t="shared" si="2"/>
        <v>14.3</v>
      </c>
      <c r="V19" s="117">
        <v>28</v>
      </c>
      <c r="W19" s="102">
        <v>1</v>
      </c>
      <c r="X19" s="34">
        <f t="shared" si="3"/>
        <v>3.6</v>
      </c>
      <c r="Y19" s="102">
        <v>28</v>
      </c>
      <c r="Z19" s="102">
        <v>1</v>
      </c>
      <c r="AA19" s="29">
        <f t="shared" si="4"/>
        <v>3.6</v>
      </c>
    </row>
    <row r="20" spans="1:27" ht="16.5" customHeight="1">
      <c r="A20" s="10">
        <v>20</v>
      </c>
      <c r="B20" s="35">
        <v>211</v>
      </c>
      <c r="C20" s="10" t="s">
        <v>86</v>
      </c>
      <c r="D20" s="11" t="s">
        <v>97</v>
      </c>
      <c r="E20" s="94">
        <v>30</v>
      </c>
      <c r="F20" s="5" t="s">
        <v>367</v>
      </c>
      <c r="G20" s="102">
        <v>29</v>
      </c>
      <c r="H20" s="102">
        <v>21</v>
      </c>
      <c r="I20" s="102">
        <v>538</v>
      </c>
      <c r="J20" s="102">
        <v>164</v>
      </c>
      <c r="K20" s="28">
        <f t="shared" si="0"/>
        <v>30.5</v>
      </c>
      <c r="L20" s="109">
        <v>7</v>
      </c>
      <c r="M20" s="100">
        <v>5</v>
      </c>
      <c r="N20" s="100">
        <v>107</v>
      </c>
      <c r="O20" s="100">
        <v>17</v>
      </c>
      <c r="P20" s="28">
        <f t="shared" si="1"/>
        <v>15.9</v>
      </c>
      <c r="Q20" s="117">
        <v>5</v>
      </c>
      <c r="R20" s="102">
        <v>3</v>
      </c>
      <c r="S20" s="102">
        <v>54</v>
      </c>
      <c r="T20" s="102">
        <v>10</v>
      </c>
      <c r="U20" s="28">
        <f t="shared" si="2"/>
        <v>18.5</v>
      </c>
      <c r="V20" s="117">
        <v>53</v>
      </c>
      <c r="W20" s="102">
        <v>3</v>
      </c>
      <c r="X20" s="34">
        <f t="shared" si="3"/>
        <v>5.7</v>
      </c>
      <c r="Y20" s="102">
        <v>53</v>
      </c>
      <c r="Z20" s="102">
        <v>3</v>
      </c>
      <c r="AA20" s="29">
        <f t="shared" si="4"/>
        <v>5.7</v>
      </c>
    </row>
    <row r="21" spans="1:27" ht="16.5" customHeight="1">
      <c r="A21" s="10">
        <v>20</v>
      </c>
      <c r="B21" s="35">
        <v>212</v>
      </c>
      <c r="C21" s="10" t="s">
        <v>86</v>
      </c>
      <c r="D21" s="11" t="s">
        <v>98</v>
      </c>
      <c r="E21" s="94">
        <v>30</v>
      </c>
      <c r="F21" s="5" t="s">
        <v>367</v>
      </c>
      <c r="G21" s="102">
        <v>60</v>
      </c>
      <c r="H21" s="102">
        <v>53</v>
      </c>
      <c r="I21" s="102">
        <v>982</v>
      </c>
      <c r="J21" s="102">
        <v>261</v>
      </c>
      <c r="K21" s="28">
        <f t="shared" si="0"/>
        <v>26.6</v>
      </c>
      <c r="L21" s="109">
        <v>30</v>
      </c>
      <c r="M21" s="100">
        <v>27</v>
      </c>
      <c r="N21" s="100">
        <v>374</v>
      </c>
      <c r="O21" s="100">
        <v>83</v>
      </c>
      <c r="P21" s="28">
        <f t="shared" si="1"/>
        <v>22.2</v>
      </c>
      <c r="Q21" s="117">
        <v>6</v>
      </c>
      <c r="R21" s="102">
        <v>5</v>
      </c>
      <c r="S21" s="102">
        <v>46</v>
      </c>
      <c r="T21" s="102">
        <v>9</v>
      </c>
      <c r="U21" s="28">
        <f t="shared" si="2"/>
        <v>19.6</v>
      </c>
      <c r="V21" s="117">
        <v>31</v>
      </c>
      <c r="W21" s="102">
        <v>3</v>
      </c>
      <c r="X21" s="34">
        <f t="shared" si="3"/>
        <v>9.7</v>
      </c>
      <c r="Y21" s="102">
        <v>23</v>
      </c>
      <c r="Z21" s="102">
        <v>2</v>
      </c>
      <c r="AA21" s="29">
        <f t="shared" si="4"/>
        <v>8.7</v>
      </c>
    </row>
    <row r="22" spans="1:27" ht="16.5" customHeight="1">
      <c r="A22" s="10">
        <v>20</v>
      </c>
      <c r="B22" s="35">
        <v>213</v>
      </c>
      <c r="C22" s="10" t="s">
        <v>86</v>
      </c>
      <c r="D22" s="11" t="s">
        <v>99</v>
      </c>
      <c r="E22" s="97"/>
      <c r="F22" s="5"/>
      <c r="G22" s="5"/>
      <c r="H22" s="5"/>
      <c r="I22" s="5"/>
      <c r="J22" s="5"/>
      <c r="K22" s="28" t="str">
        <f t="shared" si="0"/>
        <v> </v>
      </c>
      <c r="L22" s="109">
        <v>11</v>
      </c>
      <c r="M22" s="100">
        <v>10</v>
      </c>
      <c r="N22" s="100">
        <v>357</v>
      </c>
      <c r="O22" s="100">
        <v>80</v>
      </c>
      <c r="P22" s="28">
        <f t="shared" si="1"/>
        <v>22.4</v>
      </c>
      <c r="Q22" s="117">
        <v>5</v>
      </c>
      <c r="R22" s="102">
        <v>2</v>
      </c>
      <c r="S22" s="102">
        <v>44</v>
      </c>
      <c r="T22" s="102">
        <v>7</v>
      </c>
      <c r="U22" s="28">
        <f t="shared" si="2"/>
        <v>15.9</v>
      </c>
      <c r="V22" s="117">
        <v>21</v>
      </c>
      <c r="W22" s="102">
        <v>2</v>
      </c>
      <c r="X22" s="34">
        <f t="shared" si="3"/>
        <v>9.5</v>
      </c>
      <c r="Y22" s="102">
        <v>21</v>
      </c>
      <c r="Z22" s="102">
        <v>2</v>
      </c>
      <c r="AA22" s="29">
        <f t="shared" si="4"/>
        <v>9.5</v>
      </c>
    </row>
    <row r="23" spans="1:27" ht="16.5" customHeight="1">
      <c r="A23" s="10">
        <v>20</v>
      </c>
      <c r="B23" s="35">
        <v>214</v>
      </c>
      <c r="C23" s="9" t="s">
        <v>177</v>
      </c>
      <c r="D23" s="12" t="s">
        <v>172</v>
      </c>
      <c r="E23" s="97"/>
      <c r="F23" s="5"/>
      <c r="G23" s="5"/>
      <c r="H23" s="5"/>
      <c r="I23" s="5"/>
      <c r="J23" s="5"/>
      <c r="K23" s="28" t="str">
        <f t="shared" si="0"/>
        <v> </v>
      </c>
      <c r="L23" s="109">
        <v>32</v>
      </c>
      <c r="M23" s="100">
        <v>26</v>
      </c>
      <c r="N23" s="100">
        <v>411</v>
      </c>
      <c r="O23" s="100">
        <v>93</v>
      </c>
      <c r="P23" s="28">
        <f t="shared" si="1"/>
        <v>22.6</v>
      </c>
      <c r="Q23" s="116">
        <v>6</v>
      </c>
      <c r="R23" s="99">
        <v>4</v>
      </c>
      <c r="S23" s="99">
        <v>44</v>
      </c>
      <c r="T23" s="99">
        <v>7</v>
      </c>
      <c r="U23" s="28">
        <f t="shared" si="2"/>
        <v>15.9</v>
      </c>
      <c r="V23" s="116">
        <v>45</v>
      </c>
      <c r="W23" s="99">
        <v>1</v>
      </c>
      <c r="X23" s="34">
        <f t="shared" si="3"/>
        <v>2.2</v>
      </c>
      <c r="Y23" s="99">
        <v>38</v>
      </c>
      <c r="Z23" s="99">
        <v>1</v>
      </c>
      <c r="AA23" s="29">
        <f t="shared" si="4"/>
        <v>2.6</v>
      </c>
    </row>
    <row r="24" spans="1:27" ht="16.5" customHeight="1">
      <c r="A24" s="10">
        <v>20</v>
      </c>
      <c r="B24" s="35">
        <v>215</v>
      </c>
      <c r="C24" s="10" t="s">
        <v>86</v>
      </c>
      <c r="D24" s="11" t="s">
        <v>101</v>
      </c>
      <c r="E24" s="94">
        <v>35</v>
      </c>
      <c r="F24" s="5" t="s">
        <v>367</v>
      </c>
      <c r="G24" s="100">
        <v>40</v>
      </c>
      <c r="H24" s="100">
        <v>37</v>
      </c>
      <c r="I24" s="100">
        <v>623</v>
      </c>
      <c r="J24" s="100">
        <v>210</v>
      </c>
      <c r="K24" s="28">
        <f t="shared" si="0"/>
        <v>33.7</v>
      </c>
      <c r="L24" s="109">
        <v>30</v>
      </c>
      <c r="M24" s="100">
        <v>28</v>
      </c>
      <c r="N24" s="100">
        <v>336</v>
      </c>
      <c r="O24" s="100">
        <v>88</v>
      </c>
      <c r="P24" s="28">
        <f t="shared" si="1"/>
        <v>26.2</v>
      </c>
      <c r="Q24" s="117">
        <v>6</v>
      </c>
      <c r="R24" s="102">
        <v>5</v>
      </c>
      <c r="S24" s="102">
        <v>49</v>
      </c>
      <c r="T24" s="102">
        <v>8</v>
      </c>
      <c r="U24" s="28">
        <f t="shared" si="2"/>
        <v>16.3</v>
      </c>
      <c r="V24" s="117">
        <v>87</v>
      </c>
      <c r="W24" s="102">
        <v>8</v>
      </c>
      <c r="X24" s="34">
        <f t="shared" si="3"/>
        <v>9.2</v>
      </c>
      <c r="Y24" s="102">
        <v>84</v>
      </c>
      <c r="Z24" s="102">
        <v>5</v>
      </c>
      <c r="AA24" s="29">
        <f t="shared" si="4"/>
        <v>6</v>
      </c>
    </row>
    <row r="25" spans="1:27" ht="16.5" customHeight="1">
      <c r="A25" s="10">
        <v>20</v>
      </c>
      <c r="B25" s="35">
        <v>217</v>
      </c>
      <c r="C25" s="9" t="s">
        <v>177</v>
      </c>
      <c r="D25" s="12" t="s">
        <v>173</v>
      </c>
      <c r="E25" s="97"/>
      <c r="F25" s="5"/>
      <c r="G25" s="5"/>
      <c r="H25" s="5"/>
      <c r="I25" s="5"/>
      <c r="J25" s="5"/>
      <c r="K25" s="28" t="str">
        <f t="shared" si="0"/>
        <v> </v>
      </c>
      <c r="L25" s="109">
        <v>37</v>
      </c>
      <c r="M25" s="100">
        <v>32</v>
      </c>
      <c r="N25" s="100">
        <v>839</v>
      </c>
      <c r="O25" s="100">
        <v>166</v>
      </c>
      <c r="P25" s="28">
        <f t="shared" si="1"/>
        <v>19.8</v>
      </c>
      <c r="Q25" s="116">
        <v>6</v>
      </c>
      <c r="R25" s="99">
        <v>2</v>
      </c>
      <c r="S25" s="99">
        <v>64</v>
      </c>
      <c r="T25" s="99">
        <v>4</v>
      </c>
      <c r="U25" s="28">
        <f t="shared" si="2"/>
        <v>6.3</v>
      </c>
      <c r="V25" s="116">
        <v>118</v>
      </c>
      <c r="W25" s="99">
        <v>10</v>
      </c>
      <c r="X25" s="34">
        <f t="shared" si="3"/>
        <v>8.5</v>
      </c>
      <c r="Y25" s="99">
        <v>100</v>
      </c>
      <c r="Z25" s="99">
        <v>3</v>
      </c>
      <c r="AA25" s="29">
        <f t="shared" si="4"/>
        <v>3</v>
      </c>
    </row>
    <row r="26" spans="1:27" ht="16.5" customHeight="1">
      <c r="A26" s="10">
        <v>20</v>
      </c>
      <c r="B26" s="35">
        <v>218</v>
      </c>
      <c r="C26" s="10" t="s">
        <v>86</v>
      </c>
      <c r="D26" s="11" t="s">
        <v>103</v>
      </c>
      <c r="E26" s="94">
        <v>40</v>
      </c>
      <c r="F26" s="33" t="s">
        <v>319</v>
      </c>
      <c r="G26" s="100">
        <v>50</v>
      </c>
      <c r="H26" s="100">
        <v>46</v>
      </c>
      <c r="I26" s="100">
        <v>933</v>
      </c>
      <c r="J26" s="100">
        <v>305</v>
      </c>
      <c r="K26" s="28">
        <f t="shared" si="0"/>
        <v>32.7</v>
      </c>
      <c r="L26" s="109">
        <v>22</v>
      </c>
      <c r="M26" s="100">
        <v>22</v>
      </c>
      <c r="N26" s="100">
        <v>334</v>
      </c>
      <c r="O26" s="100">
        <v>90</v>
      </c>
      <c r="P26" s="28">
        <f t="shared" si="1"/>
        <v>26.9</v>
      </c>
      <c r="Q26" s="117">
        <v>6</v>
      </c>
      <c r="R26" s="102">
        <v>4</v>
      </c>
      <c r="S26" s="102">
        <v>48</v>
      </c>
      <c r="T26" s="102">
        <v>4</v>
      </c>
      <c r="U26" s="28">
        <f t="shared" si="2"/>
        <v>8.3</v>
      </c>
      <c r="V26" s="117">
        <v>96</v>
      </c>
      <c r="W26" s="102">
        <v>13</v>
      </c>
      <c r="X26" s="34">
        <f t="shared" si="3"/>
        <v>13.5</v>
      </c>
      <c r="Y26" s="102">
        <v>85</v>
      </c>
      <c r="Z26" s="102">
        <v>4</v>
      </c>
      <c r="AA26" s="29">
        <f t="shared" si="4"/>
        <v>4.7</v>
      </c>
    </row>
    <row r="27" spans="1:27" ht="16.5" customHeight="1">
      <c r="A27" s="10">
        <v>20</v>
      </c>
      <c r="B27" s="35">
        <v>219</v>
      </c>
      <c r="C27" s="10" t="s">
        <v>86</v>
      </c>
      <c r="D27" s="11" t="s">
        <v>104</v>
      </c>
      <c r="E27" s="97"/>
      <c r="F27" s="5"/>
      <c r="G27" s="5"/>
      <c r="H27" s="5"/>
      <c r="I27" s="5"/>
      <c r="J27" s="5"/>
      <c r="K27" s="28" t="str">
        <f t="shared" si="0"/>
        <v> </v>
      </c>
      <c r="L27" s="109">
        <v>35</v>
      </c>
      <c r="M27" s="100">
        <v>26</v>
      </c>
      <c r="N27" s="100">
        <v>494</v>
      </c>
      <c r="O27" s="100">
        <v>132</v>
      </c>
      <c r="P27" s="28">
        <f t="shared" si="1"/>
        <v>26.7</v>
      </c>
      <c r="Q27" s="117">
        <v>6</v>
      </c>
      <c r="R27" s="102">
        <v>3</v>
      </c>
      <c r="S27" s="102">
        <v>52</v>
      </c>
      <c r="T27" s="102">
        <v>3</v>
      </c>
      <c r="U27" s="28">
        <f t="shared" si="2"/>
        <v>5.8</v>
      </c>
      <c r="V27" s="117">
        <v>29</v>
      </c>
      <c r="W27" s="102">
        <v>1</v>
      </c>
      <c r="X27" s="34">
        <f t="shared" si="3"/>
        <v>3.4</v>
      </c>
      <c r="Y27" s="102">
        <v>27</v>
      </c>
      <c r="Z27" s="102">
        <v>1</v>
      </c>
      <c r="AA27" s="29">
        <f t="shared" si="4"/>
        <v>3.7</v>
      </c>
    </row>
    <row r="28" spans="1:27" ht="16.5" customHeight="1">
      <c r="A28" s="10">
        <v>20</v>
      </c>
      <c r="B28" s="35">
        <v>303</v>
      </c>
      <c r="C28" s="10" t="s">
        <v>86</v>
      </c>
      <c r="D28" s="11" t="s">
        <v>105</v>
      </c>
      <c r="E28" s="97"/>
      <c r="F28" s="5"/>
      <c r="G28" s="5"/>
      <c r="H28" s="5"/>
      <c r="I28" s="5"/>
      <c r="J28" s="5"/>
      <c r="K28" s="28" t="str">
        <f t="shared" si="0"/>
        <v> </v>
      </c>
      <c r="L28" s="109">
        <v>6</v>
      </c>
      <c r="M28" s="100">
        <v>6</v>
      </c>
      <c r="N28" s="100">
        <v>112</v>
      </c>
      <c r="O28" s="100">
        <v>26</v>
      </c>
      <c r="P28" s="28">
        <f t="shared" si="1"/>
        <v>23.2</v>
      </c>
      <c r="Q28" s="117">
        <v>5</v>
      </c>
      <c r="R28" s="102">
        <v>3</v>
      </c>
      <c r="S28" s="102">
        <v>31</v>
      </c>
      <c r="T28" s="102">
        <v>4</v>
      </c>
      <c r="U28" s="28">
        <f t="shared" si="2"/>
        <v>12.9</v>
      </c>
      <c r="V28" s="117">
        <v>12</v>
      </c>
      <c r="W28" s="102">
        <v>0</v>
      </c>
      <c r="X28" s="34">
        <f t="shared" si="3"/>
        <v>0</v>
      </c>
      <c r="Y28" s="102">
        <v>12</v>
      </c>
      <c r="Z28" s="102">
        <v>0</v>
      </c>
      <c r="AA28" s="29">
        <f t="shared" si="4"/>
        <v>0</v>
      </c>
    </row>
    <row r="29" spans="1:27" ht="16.5" customHeight="1">
      <c r="A29" s="10">
        <v>20</v>
      </c>
      <c r="B29" s="35">
        <v>304</v>
      </c>
      <c r="C29" s="10" t="s">
        <v>86</v>
      </c>
      <c r="D29" s="11" t="s">
        <v>106</v>
      </c>
      <c r="E29" s="97"/>
      <c r="F29" s="5"/>
      <c r="G29" s="5"/>
      <c r="H29" s="5"/>
      <c r="I29" s="5"/>
      <c r="J29" s="5"/>
      <c r="K29" s="28" t="str">
        <f t="shared" si="0"/>
        <v> </v>
      </c>
      <c r="L29" s="109">
        <v>13</v>
      </c>
      <c r="M29" s="100">
        <v>7</v>
      </c>
      <c r="N29" s="100">
        <v>157</v>
      </c>
      <c r="O29" s="100">
        <v>20</v>
      </c>
      <c r="P29" s="28">
        <f t="shared" si="1"/>
        <v>12.7</v>
      </c>
      <c r="Q29" s="117">
        <v>5</v>
      </c>
      <c r="R29" s="102">
        <v>1</v>
      </c>
      <c r="S29" s="102">
        <v>26</v>
      </c>
      <c r="T29" s="102">
        <v>1</v>
      </c>
      <c r="U29" s="28">
        <f t="shared" si="2"/>
        <v>3.8</v>
      </c>
      <c r="V29" s="117">
        <v>11</v>
      </c>
      <c r="W29" s="102">
        <v>0</v>
      </c>
      <c r="X29" s="34">
        <f t="shared" si="3"/>
        <v>0</v>
      </c>
      <c r="Y29" s="102">
        <v>10</v>
      </c>
      <c r="Z29" s="102">
        <v>0</v>
      </c>
      <c r="AA29" s="29">
        <f t="shared" si="4"/>
        <v>0</v>
      </c>
    </row>
    <row r="30" spans="1:27" ht="16.5" customHeight="1">
      <c r="A30" s="10">
        <v>20</v>
      </c>
      <c r="B30" s="35">
        <v>305</v>
      </c>
      <c r="C30" s="10" t="s">
        <v>86</v>
      </c>
      <c r="D30" s="11" t="s">
        <v>107</v>
      </c>
      <c r="E30" s="97"/>
      <c r="F30" s="5"/>
      <c r="G30" s="5"/>
      <c r="H30" s="5"/>
      <c r="I30" s="5"/>
      <c r="J30" s="5"/>
      <c r="K30" s="28" t="str">
        <f t="shared" si="0"/>
        <v> </v>
      </c>
      <c r="L30" s="109">
        <v>10</v>
      </c>
      <c r="M30" s="100">
        <v>9</v>
      </c>
      <c r="N30" s="100">
        <v>97</v>
      </c>
      <c r="O30" s="100">
        <v>29</v>
      </c>
      <c r="P30" s="28">
        <f t="shared" si="1"/>
        <v>29.9</v>
      </c>
      <c r="Q30" s="117">
        <v>5</v>
      </c>
      <c r="R30" s="102">
        <v>1</v>
      </c>
      <c r="S30" s="102">
        <v>20</v>
      </c>
      <c r="T30" s="102">
        <v>1</v>
      </c>
      <c r="U30" s="28">
        <f t="shared" si="2"/>
        <v>5</v>
      </c>
      <c r="V30" s="117">
        <v>6</v>
      </c>
      <c r="W30" s="102">
        <v>0</v>
      </c>
      <c r="X30" s="34">
        <f t="shared" si="3"/>
        <v>0</v>
      </c>
      <c r="Y30" s="102">
        <v>5</v>
      </c>
      <c r="Z30" s="102">
        <v>0</v>
      </c>
      <c r="AA30" s="29">
        <f t="shared" si="4"/>
        <v>0</v>
      </c>
    </row>
    <row r="31" spans="1:27" ht="16.5" customHeight="1">
      <c r="A31" s="10">
        <v>20</v>
      </c>
      <c r="B31" s="35">
        <v>306</v>
      </c>
      <c r="C31" s="10" t="s">
        <v>86</v>
      </c>
      <c r="D31" s="11" t="s">
        <v>108</v>
      </c>
      <c r="E31" s="97"/>
      <c r="F31" s="5"/>
      <c r="G31" s="5"/>
      <c r="H31" s="5"/>
      <c r="I31" s="5"/>
      <c r="J31" s="5"/>
      <c r="K31" s="28" t="str">
        <f t="shared" si="0"/>
        <v> </v>
      </c>
      <c r="L31" s="109">
        <v>17</v>
      </c>
      <c r="M31" s="100">
        <v>11</v>
      </c>
      <c r="N31" s="100">
        <v>109</v>
      </c>
      <c r="O31" s="100">
        <v>24</v>
      </c>
      <c r="P31" s="28">
        <f t="shared" si="1"/>
        <v>22</v>
      </c>
      <c r="Q31" s="117">
        <v>5</v>
      </c>
      <c r="R31" s="102">
        <v>2</v>
      </c>
      <c r="S31" s="102">
        <v>26</v>
      </c>
      <c r="T31" s="102">
        <v>3</v>
      </c>
      <c r="U31" s="28">
        <f t="shared" si="2"/>
        <v>11.5</v>
      </c>
      <c r="V31" s="117">
        <v>6</v>
      </c>
      <c r="W31" s="102">
        <v>1</v>
      </c>
      <c r="X31" s="34">
        <f t="shared" si="3"/>
        <v>16.7</v>
      </c>
      <c r="Y31" s="102">
        <v>6</v>
      </c>
      <c r="Z31" s="102">
        <v>1</v>
      </c>
      <c r="AA31" s="29">
        <f t="shared" si="4"/>
        <v>16.7</v>
      </c>
    </row>
    <row r="32" spans="1:27" ht="16.5" customHeight="1">
      <c r="A32" s="10">
        <v>20</v>
      </c>
      <c r="B32" s="35">
        <v>307</v>
      </c>
      <c r="C32" s="10" t="s">
        <v>86</v>
      </c>
      <c r="D32" s="11" t="s">
        <v>109</v>
      </c>
      <c r="E32" s="97"/>
      <c r="F32" s="5"/>
      <c r="G32" s="5"/>
      <c r="H32" s="5"/>
      <c r="I32" s="5"/>
      <c r="J32" s="5"/>
      <c r="K32" s="28" t="str">
        <f t="shared" si="0"/>
        <v> </v>
      </c>
      <c r="L32" s="109">
        <v>28</v>
      </c>
      <c r="M32" s="100">
        <v>4</v>
      </c>
      <c r="N32" s="100">
        <v>40</v>
      </c>
      <c r="O32" s="100">
        <v>5</v>
      </c>
      <c r="P32" s="28">
        <f t="shared" si="1"/>
        <v>12.5</v>
      </c>
      <c r="Q32" s="117">
        <v>5</v>
      </c>
      <c r="R32" s="102">
        <v>2</v>
      </c>
      <c r="S32" s="102">
        <v>21</v>
      </c>
      <c r="T32" s="102">
        <v>3</v>
      </c>
      <c r="U32" s="28">
        <f t="shared" si="2"/>
        <v>14.3</v>
      </c>
      <c r="V32" s="117">
        <v>3</v>
      </c>
      <c r="W32" s="102">
        <v>0</v>
      </c>
      <c r="X32" s="34">
        <f t="shared" si="3"/>
        <v>0</v>
      </c>
      <c r="Y32" s="102">
        <v>3</v>
      </c>
      <c r="Z32" s="102">
        <v>0</v>
      </c>
      <c r="AA32" s="29">
        <f t="shared" si="4"/>
        <v>0</v>
      </c>
    </row>
    <row r="33" spans="1:27" ht="16.5" customHeight="1">
      <c r="A33" s="10">
        <v>20</v>
      </c>
      <c r="B33" s="35">
        <v>309</v>
      </c>
      <c r="C33" s="10" t="s">
        <v>86</v>
      </c>
      <c r="D33" s="11" t="s">
        <v>110</v>
      </c>
      <c r="E33" s="97"/>
      <c r="F33" s="5"/>
      <c r="G33" s="5"/>
      <c r="H33" s="5"/>
      <c r="I33" s="5"/>
      <c r="J33" s="5"/>
      <c r="K33" s="28" t="str">
        <f t="shared" si="0"/>
        <v> </v>
      </c>
      <c r="L33" s="109">
        <v>3</v>
      </c>
      <c r="M33" s="100">
        <v>3</v>
      </c>
      <c r="N33" s="100">
        <v>36</v>
      </c>
      <c r="O33" s="100">
        <v>12</v>
      </c>
      <c r="P33" s="28">
        <f t="shared" si="1"/>
        <v>33.3</v>
      </c>
      <c r="Q33" s="117">
        <v>3</v>
      </c>
      <c r="R33" s="102">
        <v>2</v>
      </c>
      <c r="S33" s="102">
        <v>39</v>
      </c>
      <c r="T33" s="102">
        <v>2</v>
      </c>
      <c r="U33" s="28">
        <f t="shared" si="2"/>
        <v>5.1</v>
      </c>
      <c r="V33" s="117">
        <v>20</v>
      </c>
      <c r="W33" s="102">
        <v>1</v>
      </c>
      <c r="X33" s="34">
        <f t="shared" si="3"/>
        <v>5</v>
      </c>
      <c r="Y33" s="102">
        <v>16</v>
      </c>
      <c r="Z33" s="102">
        <v>0</v>
      </c>
      <c r="AA33" s="29">
        <f t="shared" si="4"/>
        <v>0</v>
      </c>
    </row>
    <row r="34" spans="1:27" ht="16.5" customHeight="1">
      <c r="A34" s="10">
        <v>20</v>
      </c>
      <c r="B34" s="35">
        <v>321</v>
      </c>
      <c r="C34" s="10" t="s">
        <v>86</v>
      </c>
      <c r="D34" s="11" t="s">
        <v>111</v>
      </c>
      <c r="E34" s="94">
        <v>25</v>
      </c>
      <c r="F34" s="33" t="s">
        <v>320</v>
      </c>
      <c r="G34" s="102">
        <v>34</v>
      </c>
      <c r="H34" s="102">
        <v>25</v>
      </c>
      <c r="I34" s="102">
        <v>432</v>
      </c>
      <c r="J34" s="102">
        <v>75</v>
      </c>
      <c r="K34" s="28">
        <f t="shared" si="0"/>
        <v>17.4</v>
      </c>
      <c r="L34" s="109">
        <v>27</v>
      </c>
      <c r="M34" s="100">
        <v>19</v>
      </c>
      <c r="N34" s="100">
        <v>356</v>
      </c>
      <c r="O34" s="100">
        <v>49</v>
      </c>
      <c r="P34" s="28">
        <f t="shared" si="1"/>
        <v>13.8</v>
      </c>
      <c r="Q34" s="117">
        <v>5</v>
      </c>
      <c r="R34" s="102">
        <v>4</v>
      </c>
      <c r="S34" s="102">
        <v>35</v>
      </c>
      <c r="T34" s="102">
        <v>7</v>
      </c>
      <c r="U34" s="28">
        <f t="shared" si="2"/>
        <v>20</v>
      </c>
      <c r="V34" s="117">
        <v>22</v>
      </c>
      <c r="W34" s="102">
        <v>3</v>
      </c>
      <c r="X34" s="34">
        <f t="shared" si="3"/>
        <v>13.6</v>
      </c>
      <c r="Y34" s="102">
        <v>16</v>
      </c>
      <c r="Z34" s="102">
        <v>0</v>
      </c>
      <c r="AA34" s="29">
        <f t="shared" si="4"/>
        <v>0</v>
      </c>
    </row>
    <row r="35" spans="1:27" ht="16.5" customHeight="1">
      <c r="A35" s="10">
        <v>20</v>
      </c>
      <c r="B35" s="35">
        <v>323</v>
      </c>
      <c r="C35" s="10" t="s">
        <v>86</v>
      </c>
      <c r="D35" s="11" t="s">
        <v>112</v>
      </c>
      <c r="E35" s="97"/>
      <c r="F35" s="5"/>
      <c r="G35" s="5"/>
      <c r="H35" s="5"/>
      <c r="I35" s="5"/>
      <c r="J35" s="5"/>
      <c r="K35" s="28" t="str">
        <f t="shared" si="0"/>
        <v> </v>
      </c>
      <c r="L35" s="109">
        <v>17</v>
      </c>
      <c r="M35" s="100">
        <v>13</v>
      </c>
      <c r="N35" s="100">
        <v>144</v>
      </c>
      <c r="O35" s="100">
        <v>22</v>
      </c>
      <c r="P35" s="28">
        <f t="shared" si="1"/>
        <v>15.3</v>
      </c>
      <c r="Q35" s="117">
        <v>5</v>
      </c>
      <c r="R35" s="102">
        <v>2</v>
      </c>
      <c r="S35" s="102">
        <v>35</v>
      </c>
      <c r="T35" s="102">
        <v>4</v>
      </c>
      <c r="U35" s="28">
        <f t="shared" si="2"/>
        <v>11.4</v>
      </c>
      <c r="V35" s="117">
        <v>13</v>
      </c>
      <c r="W35" s="102">
        <v>2</v>
      </c>
      <c r="X35" s="34">
        <f t="shared" si="3"/>
        <v>15.4</v>
      </c>
      <c r="Y35" s="102">
        <v>13</v>
      </c>
      <c r="Z35" s="102">
        <v>2</v>
      </c>
      <c r="AA35" s="29">
        <f t="shared" si="4"/>
        <v>15.4</v>
      </c>
    </row>
    <row r="36" spans="1:27" ht="16.5" customHeight="1">
      <c r="A36" s="10">
        <v>20</v>
      </c>
      <c r="B36" s="35">
        <v>324</v>
      </c>
      <c r="C36" s="10" t="s">
        <v>86</v>
      </c>
      <c r="D36" s="11" t="s">
        <v>113</v>
      </c>
      <c r="E36" s="97"/>
      <c r="F36" s="5"/>
      <c r="G36" s="5"/>
      <c r="H36" s="5"/>
      <c r="I36" s="5"/>
      <c r="J36" s="5"/>
      <c r="K36" s="28" t="str">
        <f t="shared" si="0"/>
        <v> </v>
      </c>
      <c r="L36" s="109">
        <v>10</v>
      </c>
      <c r="M36" s="100">
        <v>5</v>
      </c>
      <c r="N36" s="100">
        <v>114</v>
      </c>
      <c r="O36" s="100">
        <v>10</v>
      </c>
      <c r="P36" s="28">
        <f t="shared" si="1"/>
        <v>8.8</v>
      </c>
      <c r="Q36" s="117">
        <v>5</v>
      </c>
      <c r="R36" s="102">
        <v>2</v>
      </c>
      <c r="S36" s="102">
        <v>28</v>
      </c>
      <c r="T36" s="102">
        <v>3</v>
      </c>
      <c r="U36" s="28">
        <f t="shared" si="2"/>
        <v>10.7</v>
      </c>
      <c r="V36" s="117">
        <v>14</v>
      </c>
      <c r="W36" s="102">
        <v>1</v>
      </c>
      <c r="X36" s="34">
        <f t="shared" si="3"/>
        <v>7.1</v>
      </c>
      <c r="Y36" s="102">
        <v>14</v>
      </c>
      <c r="Z36" s="102">
        <v>1</v>
      </c>
      <c r="AA36" s="29">
        <f t="shared" si="4"/>
        <v>7.1</v>
      </c>
    </row>
    <row r="37" spans="1:27" ht="16.5" customHeight="1">
      <c r="A37" s="10">
        <v>20</v>
      </c>
      <c r="B37" s="46">
        <v>341</v>
      </c>
      <c r="C37" s="9" t="s">
        <v>177</v>
      </c>
      <c r="D37" s="12" t="s">
        <v>183</v>
      </c>
      <c r="E37" s="94">
        <v>50</v>
      </c>
      <c r="F37" s="5" t="s">
        <v>384</v>
      </c>
      <c r="G37" s="99">
        <v>19</v>
      </c>
      <c r="H37" s="99">
        <v>15</v>
      </c>
      <c r="I37" s="99">
        <v>305</v>
      </c>
      <c r="J37" s="99">
        <v>93</v>
      </c>
      <c r="K37" s="28">
        <f t="shared" si="0"/>
        <v>30.5</v>
      </c>
      <c r="L37" s="110">
        <v>27</v>
      </c>
      <c r="M37" s="100">
        <v>25</v>
      </c>
      <c r="N37" s="100">
        <v>412</v>
      </c>
      <c r="O37" s="100">
        <v>121</v>
      </c>
      <c r="P37" s="28">
        <f>IF(L37=""," ",ROUND(O37/N37*100,1))</f>
        <v>29.4</v>
      </c>
      <c r="Q37" s="111">
        <v>5</v>
      </c>
      <c r="R37" s="99">
        <v>3</v>
      </c>
      <c r="S37" s="99">
        <v>39</v>
      </c>
      <c r="T37" s="99">
        <v>7</v>
      </c>
      <c r="U37" s="28">
        <f>IF(Q37=""," ",ROUND(T37/S37*100,1))</f>
        <v>17.9</v>
      </c>
      <c r="V37" s="116">
        <v>16</v>
      </c>
      <c r="W37" s="99">
        <v>0</v>
      </c>
      <c r="X37" s="37">
        <f>IF(V37=""," ",ROUND(W37/V37*100,1))</f>
        <v>0</v>
      </c>
      <c r="Y37" s="99">
        <v>16</v>
      </c>
      <c r="Z37" s="99">
        <v>0</v>
      </c>
      <c r="AA37" s="29">
        <f>IF(Y37=""," ",ROUND(Z37/Y37*100,1))</f>
        <v>0</v>
      </c>
    </row>
    <row r="38" spans="1:27" ht="16.5" customHeight="1">
      <c r="A38" s="10">
        <v>20</v>
      </c>
      <c r="B38" s="35">
        <v>342</v>
      </c>
      <c r="C38" s="9" t="s">
        <v>177</v>
      </c>
      <c r="D38" s="12" t="s">
        <v>184</v>
      </c>
      <c r="E38" s="97"/>
      <c r="F38" s="5"/>
      <c r="G38" s="5"/>
      <c r="H38" s="5"/>
      <c r="I38" s="5"/>
      <c r="J38" s="5"/>
      <c r="K38" s="28" t="str">
        <f t="shared" si="0"/>
        <v> </v>
      </c>
      <c r="L38" s="110">
        <v>17</v>
      </c>
      <c r="M38" s="100">
        <v>15</v>
      </c>
      <c r="N38" s="100">
        <v>229</v>
      </c>
      <c r="O38" s="100">
        <v>40</v>
      </c>
      <c r="P38" s="28">
        <f>IF(L38=""," ",ROUND(O38/N38*100,1))</f>
        <v>17.5</v>
      </c>
      <c r="Q38" s="111">
        <v>5</v>
      </c>
      <c r="R38" s="99">
        <v>3</v>
      </c>
      <c r="S38" s="99">
        <v>27</v>
      </c>
      <c r="T38" s="99">
        <v>4</v>
      </c>
      <c r="U38" s="28">
        <f>IF(Q38=""," ",ROUND(T38/S38*100,1))</f>
        <v>14.8</v>
      </c>
      <c r="V38" s="116">
        <v>9</v>
      </c>
      <c r="W38" s="99">
        <v>0</v>
      </c>
      <c r="X38" s="37">
        <f>IF(V38=""," ",ROUND(W38/V38*100,1))</f>
        <v>0</v>
      </c>
      <c r="Y38" s="99">
        <v>9</v>
      </c>
      <c r="Z38" s="99">
        <v>0</v>
      </c>
      <c r="AA38" s="29">
        <f>IF(Y38=""," ",ROUND(Z38/Y38*100,1))</f>
        <v>0</v>
      </c>
    </row>
    <row r="39" spans="1:27" ht="16.5" customHeight="1">
      <c r="A39" s="10">
        <v>20</v>
      </c>
      <c r="B39" s="35">
        <v>345</v>
      </c>
      <c r="C39" s="10" t="s">
        <v>86</v>
      </c>
      <c r="D39" s="11" t="s">
        <v>115</v>
      </c>
      <c r="E39" s="97"/>
      <c r="F39" s="5"/>
      <c r="G39" s="5"/>
      <c r="H39" s="5"/>
      <c r="I39" s="5"/>
      <c r="J39" s="5"/>
      <c r="K39" s="28" t="str">
        <f t="shared" si="0"/>
        <v> </v>
      </c>
      <c r="L39" s="109">
        <v>13</v>
      </c>
      <c r="M39" s="100">
        <v>9</v>
      </c>
      <c r="N39" s="100">
        <v>166</v>
      </c>
      <c r="O39" s="100">
        <v>32</v>
      </c>
      <c r="P39" s="28">
        <f t="shared" si="1"/>
        <v>19.3</v>
      </c>
      <c r="Q39" s="117">
        <v>5</v>
      </c>
      <c r="R39" s="102">
        <v>3</v>
      </c>
      <c r="S39" s="102">
        <v>33</v>
      </c>
      <c r="T39" s="102">
        <v>6</v>
      </c>
      <c r="U39" s="28">
        <f t="shared" si="2"/>
        <v>18.2</v>
      </c>
      <c r="V39" s="117">
        <v>12</v>
      </c>
      <c r="W39" s="102">
        <v>0</v>
      </c>
      <c r="X39" s="34">
        <f t="shared" si="3"/>
        <v>0</v>
      </c>
      <c r="Y39" s="102">
        <v>12</v>
      </c>
      <c r="Z39" s="102">
        <v>0</v>
      </c>
      <c r="AA39" s="29">
        <f t="shared" si="4"/>
        <v>0</v>
      </c>
    </row>
    <row r="40" spans="1:27" ht="16.5" customHeight="1">
      <c r="A40" s="10">
        <v>20</v>
      </c>
      <c r="B40" s="36">
        <v>346</v>
      </c>
      <c r="C40" s="10" t="s">
        <v>86</v>
      </c>
      <c r="D40" s="11" t="s">
        <v>185</v>
      </c>
      <c r="E40" s="97"/>
      <c r="F40" s="5"/>
      <c r="G40" s="5"/>
      <c r="H40" s="5"/>
      <c r="I40" s="5"/>
      <c r="J40" s="5"/>
      <c r="K40" s="28" t="str">
        <f t="shared" si="0"/>
        <v> </v>
      </c>
      <c r="L40" s="109">
        <v>11</v>
      </c>
      <c r="M40" s="100">
        <v>6</v>
      </c>
      <c r="N40" s="100">
        <v>98</v>
      </c>
      <c r="O40" s="100">
        <v>16</v>
      </c>
      <c r="P40" s="28">
        <f t="shared" si="1"/>
        <v>16.3</v>
      </c>
      <c r="Q40" s="117">
        <v>5</v>
      </c>
      <c r="R40" s="102">
        <v>2</v>
      </c>
      <c r="S40" s="102">
        <v>33</v>
      </c>
      <c r="T40" s="102">
        <v>5</v>
      </c>
      <c r="U40" s="28">
        <f t="shared" si="2"/>
        <v>15.2</v>
      </c>
      <c r="V40" s="117">
        <v>8</v>
      </c>
      <c r="W40" s="102">
        <v>0</v>
      </c>
      <c r="X40" s="34">
        <f t="shared" si="3"/>
        <v>0</v>
      </c>
      <c r="Y40" s="102">
        <v>8</v>
      </c>
      <c r="Z40" s="102">
        <v>0</v>
      </c>
      <c r="AA40" s="29">
        <f t="shared" si="4"/>
        <v>0</v>
      </c>
    </row>
    <row r="41" spans="1:27" ht="16.5" customHeight="1">
      <c r="A41" s="10">
        <v>20</v>
      </c>
      <c r="B41" s="46">
        <v>347</v>
      </c>
      <c r="C41" s="10" t="s">
        <v>86</v>
      </c>
      <c r="D41" s="11" t="s">
        <v>258</v>
      </c>
      <c r="E41" s="97"/>
      <c r="F41" s="5"/>
      <c r="G41" s="5"/>
      <c r="H41" s="5"/>
      <c r="I41" s="5"/>
      <c r="J41" s="5"/>
      <c r="K41" s="28" t="str">
        <f t="shared" si="0"/>
        <v> </v>
      </c>
      <c r="L41" s="109">
        <v>9</v>
      </c>
      <c r="M41" s="100">
        <v>6</v>
      </c>
      <c r="N41" s="100">
        <v>87</v>
      </c>
      <c r="O41" s="100">
        <v>19</v>
      </c>
      <c r="P41" s="28">
        <f t="shared" si="1"/>
        <v>21.8</v>
      </c>
      <c r="Q41" s="117">
        <v>5</v>
      </c>
      <c r="R41" s="102">
        <v>2</v>
      </c>
      <c r="S41" s="102">
        <v>30</v>
      </c>
      <c r="T41" s="102">
        <v>6</v>
      </c>
      <c r="U41" s="28">
        <f t="shared" si="2"/>
        <v>20</v>
      </c>
      <c r="V41" s="117">
        <v>6</v>
      </c>
      <c r="W41" s="102">
        <v>0</v>
      </c>
      <c r="X41" s="34">
        <f t="shared" si="3"/>
        <v>0</v>
      </c>
      <c r="Y41" s="102">
        <v>6</v>
      </c>
      <c r="Z41" s="102">
        <v>0</v>
      </c>
      <c r="AA41" s="29">
        <f t="shared" si="4"/>
        <v>0</v>
      </c>
    </row>
    <row r="42" spans="1:27" ht="16.5" customHeight="1">
      <c r="A42" s="10">
        <v>20</v>
      </c>
      <c r="B42" s="46">
        <v>349</v>
      </c>
      <c r="C42" s="9" t="s">
        <v>177</v>
      </c>
      <c r="D42" s="12" t="s">
        <v>116</v>
      </c>
      <c r="E42" s="97"/>
      <c r="F42" s="5"/>
      <c r="G42" s="5"/>
      <c r="H42" s="5"/>
      <c r="I42" s="5"/>
      <c r="J42" s="5"/>
      <c r="K42" s="28" t="str">
        <f aca="true" t="shared" si="5" ref="K42:K73">IF(G42=""," ",ROUND(J42/I42*100,1))</f>
        <v> </v>
      </c>
      <c r="L42" s="109">
        <v>9</v>
      </c>
      <c r="M42" s="100">
        <v>7</v>
      </c>
      <c r="N42" s="100">
        <v>65</v>
      </c>
      <c r="O42" s="100">
        <v>10</v>
      </c>
      <c r="P42" s="28">
        <f t="shared" si="1"/>
        <v>15.4</v>
      </c>
      <c r="Q42" s="116">
        <v>5</v>
      </c>
      <c r="R42" s="99">
        <v>3</v>
      </c>
      <c r="S42" s="99">
        <v>31</v>
      </c>
      <c r="T42" s="99">
        <v>5</v>
      </c>
      <c r="U42" s="28">
        <f t="shared" si="2"/>
        <v>16.1</v>
      </c>
      <c r="V42" s="116">
        <v>4</v>
      </c>
      <c r="W42" s="99">
        <v>0</v>
      </c>
      <c r="X42" s="34">
        <f t="shared" si="3"/>
        <v>0</v>
      </c>
      <c r="Y42" s="99">
        <v>4</v>
      </c>
      <c r="Z42" s="99">
        <v>0</v>
      </c>
      <c r="AA42" s="29">
        <f t="shared" si="4"/>
        <v>0</v>
      </c>
    </row>
    <row r="43" spans="1:27" ht="16.5" customHeight="1">
      <c r="A43" s="10">
        <v>20</v>
      </c>
      <c r="B43" s="35">
        <v>361</v>
      </c>
      <c r="C43" s="10" t="s">
        <v>86</v>
      </c>
      <c r="D43" s="11" t="s">
        <v>117</v>
      </c>
      <c r="E43" s="97"/>
      <c r="F43" s="5"/>
      <c r="G43" s="5"/>
      <c r="H43" s="5"/>
      <c r="I43" s="5"/>
      <c r="J43" s="5"/>
      <c r="K43" s="28" t="str">
        <f t="shared" si="5"/>
        <v> </v>
      </c>
      <c r="L43" s="109">
        <v>29</v>
      </c>
      <c r="M43" s="100">
        <v>21</v>
      </c>
      <c r="N43" s="100">
        <v>571</v>
      </c>
      <c r="O43" s="100">
        <v>117</v>
      </c>
      <c r="P43" s="28">
        <f t="shared" si="1"/>
        <v>20.5</v>
      </c>
      <c r="Q43" s="117">
        <v>5</v>
      </c>
      <c r="R43" s="102">
        <v>3</v>
      </c>
      <c r="S43" s="102">
        <v>26</v>
      </c>
      <c r="T43" s="102">
        <v>4</v>
      </c>
      <c r="U43" s="28">
        <f t="shared" si="2"/>
        <v>15.4</v>
      </c>
      <c r="V43" s="109">
        <v>26</v>
      </c>
      <c r="W43" s="99">
        <v>0</v>
      </c>
      <c r="X43" s="37">
        <f>IF(V43=""," ",ROUND(W43/V43*100,1))</f>
        <v>0</v>
      </c>
      <c r="Y43" s="103">
        <v>20</v>
      </c>
      <c r="Z43" s="99">
        <v>0</v>
      </c>
      <c r="AA43" s="29">
        <f>IF(Y43=""," ",ROUND(Z43/Y43*100,1))</f>
        <v>0</v>
      </c>
    </row>
    <row r="44" spans="1:27" ht="16.5" customHeight="1">
      <c r="A44" s="10">
        <v>20</v>
      </c>
      <c r="B44" s="46">
        <v>362</v>
      </c>
      <c r="C44" s="10" t="s">
        <v>86</v>
      </c>
      <c r="D44" s="11" t="s">
        <v>186</v>
      </c>
      <c r="E44" s="94">
        <v>30</v>
      </c>
      <c r="F44" s="33" t="s">
        <v>321</v>
      </c>
      <c r="G44" s="102">
        <v>40</v>
      </c>
      <c r="H44" s="102">
        <v>27</v>
      </c>
      <c r="I44" s="102">
        <v>477</v>
      </c>
      <c r="J44" s="102">
        <v>89</v>
      </c>
      <c r="K44" s="28">
        <f t="shared" si="5"/>
        <v>18.7</v>
      </c>
      <c r="L44" s="109">
        <v>32</v>
      </c>
      <c r="M44" s="100">
        <v>21</v>
      </c>
      <c r="N44" s="100">
        <v>384</v>
      </c>
      <c r="O44" s="100">
        <v>57</v>
      </c>
      <c r="P44" s="28">
        <f t="shared" si="1"/>
        <v>14.8</v>
      </c>
      <c r="Q44" s="117">
        <v>5</v>
      </c>
      <c r="R44" s="102">
        <v>3</v>
      </c>
      <c r="S44" s="102">
        <v>32</v>
      </c>
      <c r="T44" s="102">
        <v>4</v>
      </c>
      <c r="U44" s="28">
        <f t="shared" si="2"/>
        <v>12.5</v>
      </c>
      <c r="V44" s="117">
        <v>18</v>
      </c>
      <c r="W44" s="102">
        <v>0</v>
      </c>
      <c r="X44" s="34">
        <f t="shared" si="3"/>
        <v>0</v>
      </c>
      <c r="Y44" s="102">
        <v>18</v>
      </c>
      <c r="Z44" s="102">
        <v>0</v>
      </c>
      <c r="AA44" s="29">
        <f t="shared" si="4"/>
        <v>0</v>
      </c>
    </row>
    <row r="45" spans="1:27" ht="16.5" customHeight="1">
      <c r="A45" s="10">
        <v>20</v>
      </c>
      <c r="B45" s="35">
        <v>363</v>
      </c>
      <c r="C45" s="10" t="s">
        <v>86</v>
      </c>
      <c r="D45" s="11" t="s">
        <v>118</v>
      </c>
      <c r="E45" s="97"/>
      <c r="F45" s="5"/>
      <c r="G45" s="5"/>
      <c r="H45" s="5"/>
      <c r="I45" s="5"/>
      <c r="J45" s="5"/>
      <c r="K45" s="28" t="str">
        <f t="shared" si="5"/>
        <v> </v>
      </c>
      <c r="L45" s="109">
        <v>23</v>
      </c>
      <c r="M45" s="100">
        <v>18</v>
      </c>
      <c r="N45" s="100">
        <v>350</v>
      </c>
      <c r="O45" s="100">
        <v>102</v>
      </c>
      <c r="P45" s="28">
        <f t="shared" si="1"/>
        <v>29.1</v>
      </c>
      <c r="Q45" s="117">
        <v>5</v>
      </c>
      <c r="R45" s="102">
        <v>2</v>
      </c>
      <c r="S45" s="102">
        <v>27</v>
      </c>
      <c r="T45" s="102">
        <v>4</v>
      </c>
      <c r="U45" s="28">
        <f t="shared" si="2"/>
        <v>14.8</v>
      </c>
      <c r="V45" s="117">
        <v>10</v>
      </c>
      <c r="W45" s="102">
        <v>0</v>
      </c>
      <c r="X45" s="34">
        <f t="shared" si="3"/>
        <v>0</v>
      </c>
      <c r="Y45" s="102">
        <v>10</v>
      </c>
      <c r="Z45" s="102">
        <v>0</v>
      </c>
      <c r="AA45" s="29">
        <f t="shared" si="4"/>
        <v>0</v>
      </c>
    </row>
    <row r="46" spans="1:27" ht="16.5" customHeight="1">
      <c r="A46" s="10">
        <v>20</v>
      </c>
      <c r="B46" s="46">
        <v>381</v>
      </c>
      <c r="C46" s="9" t="s">
        <v>177</v>
      </c>
      <c r="D46" s="12" t="s">
        <v>119</v>
      </c>
      <c r="E46" s="97"/>
      <c r="F46" s="5"/>
      <c r="G46" s="5"/>
      <c r="H46" s="5"/>
      <c r="I46" s="5"/>
      <c r="J46" s="5"/>
      <c r="K46" s="28" t="str">
        <f t="shared" si="5"/>
        <v> </v>
      </c>
      <c r="L46" s="110">
        <v>9</v>
      </c>
      <c r="M46" s="100">
        <v>7</v>
      </c>
      <c r="N46" s="100">
        <v>104</v>
      </c>
      <c r="O46" s="100">
        <v>16</v>
      </c>
      <c r="P46" s="28">
        <f>IF(L46=""," ",ROUND(O46/N46*100,1))</f>
        <v>15.4</v>
      </c>
      <c r="Q46" s="111">
        <v>5</v>
      </c>
      <c r="R46" s="99">
        <v>1</v>
      </c>
      <c r="S46" s="99">
        <v>31</v>
      </c>
      <c r="T46" s="99">
        <v>1</v>
      </c>
      <c r="U46" s="28">
        <f>IF(Q46=""," ",ROUND(T46/S46*100,1))</f>
        <v>3.2</v>
      </c>
      <c r="V46" s="116">
        <v>15</v>
      </c>
      <c r="W46" s="99">
        <v>0</v>
      </c>
      <c r="X46" s="37">
        <f>IF(V46=""," ",ROUND(W46/V46*100,1))</f>
        <v>0</v>
      </c>
      <c r="Y46" s="99">
        <v>15</v>
      </c>
      <c r="Z46" s="99">
        <v>0</v>
      </c>
      <c r="AA46" s="29">
        <f>IF(Y46=""," ",ROUND(Z46/Y46*100,1))</f>
        <v>0</v>
      </c>
    </row>
    <row r="47" spans="1:27" ht="16.5" customHeight="1">
      <c r="A47" s="10">
        <v>20</v>
      </c>
      <c r="B47" s="46">
        <v>382</v>
      </c>
      <c r="C47" s="9" t="s">
        <v>177</v>
      </c>
      <c r="D47" s="12" t="s">
        <v>174</v>
      </c>
      <c r="E47" s="95">
        <v>50</v>
      </c>
      <c r="F47" s="5" t="s">
        <v>387</v>
      </c>
      <c r="G47" s="99">
        <v>54</v>
      </c>
      <c r="H47" s="99">
        <v>44</v>
      </c>
      <c r="I47" s="99">
        <v>856</v>
      </c>
      <c r="J47" s="99">
        <v>173</v>
      </c>
      <c r="K47" s="28">
        <f t="shared" si="5"/>
        <v>20.2</v>
      </c>
      <c r="L47" s="110">
        <v>19</v>
      </c>
      <c r="M47" s="100">
        <v>18</v>
      </c>
      <c r="N47" s="100">
        <v>375</v>
      </c>
      <c r="O47" s="100">
        <v>92</v>
      </c>
      <c r="P47" s="28">
        <f>IF(L47=""," ",ROUND(O47/N47*100,1))</f>
        <v>24.5</v>
      </c>
      <c r="Q47" s="111">
        <v>5</v>
      </c>
      <c r="R47" s="99">
        <v>2</v>
      </c>
      <c r="S47" s="99">
        <v>34</v>
      </c>
      <c r="T47" s="99">
        <v>3</v>
      </c>
      <c r="U47" s="28">
        <f>IF(Q47=""," ",ROUND(T47/S47*100,1))</f>
        <v>8.8</v>
      </c>
      <c r="V47" s="116">
        <v>9</v>
      </c>
      <c r="W47" s="99">
        <v>0</v>
      </c>
      <c r="X47" s="37">
        <f>IF(V47=""," ",ROUND(W47/V47*100,1))</f>
        <v>0</v>
      </c>
      <c r="Y47" s="99">
        <v>9</v>
      </c>
      <c r="Z47" s="99">
        <v>0</v>
      </c>
      <c r="AA47" s="29">
        <f>IF(Y47=""," ",ROUND(Z47/Y47*100,1))</f>
        <v>0</v>
      </c>
    </row>
    <row r="48" spans="1:27" ht="16.5" customHeight="1">
      <c r="A48" s="10">
        <v>20</v>
      </c>
      <c r="B48" s="35">
        <v>383</v>
      </c>
      <c r="C48" s="10" t="s">
        <v>86</v>
      </c>
      <c r="D48" s="11" t="s">
        <v>121</v>
      </c>
      <c r="E48" s="97"/>
      <c r="F48" s="5"/>
      <c r="G48" s="5"/>
      <c r="H48" s="5"/>
      <c r="I48" s="5"/>
      <c r="J48" s="5"/>
      <c r="K48" s="28" t="str">
        <f t="shared" si="5"/>
        <v> </v>
      </c>
      <c r="L48" s="109">
        <v>33</v>
      </c>
      <c r="M48" s="100">
        <v>26</v>
      </c>
      <c r="N48" s="100">
        <v>393</v>
      </c>
      <c r="O48" s="100">
        <v>82</v>
      </c>
      <c r="P48" s="28">
        <f t="shared" si="1"/>
        <v>20.9</v>
      </c>
      <c r="Q48" s="117">
        <v>5</v>
      </c>
      <c r="R48" s="102">
        <v>1</v>
      </c>
      <c r="S48" s="102">
        <v>36</v>
      </c>
      <c r="T48" s="102">
        <v>1</v>
      </c>
      <c r="U48" s="28">
        <f t="shared" si="2"/>
        <v>2.8</v>
      </c>
      <c r="V48" s="117">
        <v>13</v>
      </c>
      <c r="W48" s="102">
        <v>1</v>
      </c>
      <c r="X48" s="34">
        <f t="shared" si="3"/>
        <v>7.7</v>
      </c>
      <c r="Y48" s="102">
        <v>13</v>
      </c>
      <c r="Z48" s="102">
        <v>1</v>
      </c>
      <c r="AA48" s="29">
        <f t="shared" si="4"/>
        <v>7.7</v>
      </c>
    </row>
    <row r="49" spans="1:27" ht="16.5" customHeight="1">
      <c r="A49" s="10">
        <v>20</v>
      </c>
      <c r="B49" s="35">
        <v>384</v>
      </c>
      <c r="C49" s="9" t="s">
        <v>177</v>
      </c>
      <c r="D49" s="12" t="s">
        <v>175</v>
      </c>
      <c r="E49" s="95">
        <v>30</v>
      </c>
      <c r="F49" s="33" t="s">
        <v>320</v>
      </c>
      <c r="G49" s="100">
        <v>29</v>
      </c>
      <c r="H49" s="100">
        <v>20</v>
      </c>
      <c r="I49" s="100">
        <v>308</v>
      </c>
      <c r="J49" s="103">
        <v>64</v>
      </c>
      <c r="K49" s="28">
        <f t="shared" si="5"/>
        <v>20.8</v>
      </c>
      <c r="L49" s="110">
        <v>24</v>
      </c>
      <c r="M49" s="100">
        <v>18</v>
      </c>
      <c r="N49" s="100">
        <v>276</v>
      </c>
      <c r="O49" s="100">
        <v>62</v>
      </c>
      <c r="P49" s="28">
        <f>IF(L49=""," ",ROUND(O49/N49*100,1))</f>
        <v>22.5</v>
      </c>
      <c r="Q49" s="111">
        <v>5</v>
      </c>
      <c r="R49" s="99">
        <v>2</v>
      </c>
      <c r="S49" s="99">
        <v>32</v>
      </c>
      <c r="T49" s="99">
        <v>2</v>
      </c>
      <c r="U49" s="28">
        <f>IF(Q49=""," ",ROUND(T49/S49*100,1))</f>
        <v>6.3</v>
      </c>
      <c r="V49" s="109">
        <v>9</v>
      </c>
      <c r="W49" s="103">
        <v>0</v>
      </c>
      <c r="X49" s="37">
        <f>IF(V49=""," ",ROUND(W49/V49*100,1))</f>
        <v>0</v>
      </c>
      <c r="Y49" s="103">
        <v>9</v>
      </c>
      <c r="Z49" s="103">
        <v>0</v>
      </c>
      <c r="AA49" s="29">
        <f>IF(Y49=""," ",ROUND(Z49/Y49*100,1))</f>
        <v>0</v>
      </c>
    </row>
    <row r="50" spans="1:27" ht="16.5" customHeight="1">
      <c r="A50" s="10">
        <v>20</v>
      </c>
      <c r="B50" s="46">
        <v>385</v>
      </c>
      <c r="C50" s="9" t="s">
        <v>177</v>
      </c>
      <c r="D50" s="12" t="s">
        <v>366</v>
      </c>
      <c r="E50" s="95">
        <v>30</v>
      </c>
      <c r="F50" s="5" t="s">
        <v>367</v>
      </c>
      <c r="G50" s="99">
        <v>42</v>
      </c>
      <c r="H50" s="99">
        <v>34</v>
      </c>
      <c r="I50" s="99">
        <v>659</v>
      </c>
      <c r="J50" s="99">
        <v>168</v>
      </c>
      <c r="K50" s="28">
        <f t="shared" si="5"/>
        <v>25.5</v>
      </c>
      <c r="L50" s="110">
        <v>42</v>
      </c>
      <c r="M50" s="100">
        <v>33</v>
      </c>
      <c r="N50" s="100">
        <v>659</v>
      </c>
      <c r="O50" s="100">
        <v>168</v>
      </c>
      <c r="P50" s="28">
        <f>IF(L50=""," ",ROUND(O50/N50*100,1))</f>
        <v>25.5</v>
      </c>
      <c r="Q50" s="111">
        <v>5</v>
      </c>
      <c r="R50" s="99">
        <v>2</v>
      </c>
      <c r="S50" s="99">
        <v>35</v>
      </c>
      <c r="T50" s="99">
        <v>4</v>
      </c>
      <c r="U50" s="28">
        <f>IF(Q50=""," ",ROUND(T50/S50*100,1))</f>
        <v>11.4</v>
      </c>
      <c r="V50" s="109">
        <v>12</v>
      </c>
      <c r="W50" s="103">
        <v>1</v>
      </c>
      <c r="X50" s="37">
        <f>IF(V50=""," ",ROUND(W50/V50*100,1))</f>
        <v>8.3</v>
      </c>
      <c r="Y50" s="99">
        <v>11</v>
      </c>
      <c r="Z50" s="99">
        <v>1</v>
      </c>
      <c r="AA50" s="29">
        <f>IF(Y50=""," ",ROUND(Z50/Y50*100,1))</f>
        <v>9.1</v>
      </c>
    </row>
    <row r="51" spans="1:27" ht="16.5" customHeight="1">
      <c r="A51" s="10">
        <v>20</v>
      </c>
      <c r="B51" s="35">
        <v>386</v>
      </c>
      <c r="C51" s="10" t="s">
        <v>86</v>
      </c>
      <c r="D51" s="11" t="s">
        <v>123</v>
      </c>
      <c r="E51" s="97"/>
      <c r="F51" s="5"/>
      <c r="G51" s="5"/>
      <c r="H51" s="5"/>
      <c r="I51" s="5"/>
      <c r="J51" s="5"/>
      <c r="K51" s="28" t="str">
        <f t="shared" si="5"/>
        <v> </v>
      </c>
      <c r="L51" s="109">
        <v>40</v>
      </c>
      <c r="M51" s="100">
        <v>27</v>
      </c>
      <c r="N51" s="100">
        <v>315</v>
      </c>
      <c r="O51" s="100">
        <v>78</v>
      </c>
      <c r="P51" s="28">
        <f t="shared" si="1"/>
        <v>24.8</v>
      </c>
      <c r="Q51" s="117">
        <v>5</v>
      </c>
      <c r="R51" s="102">
        <v>2</v>
      </c>
      <c r="S51" s="102">
        <v>32</v>
      </c>
      <c r="T51" s="102">
        <v>3</v>
      </c>
      <c r="U51" s="28">
        <f t="shared" si="2"/>
        <v>9.4</v>
      </c>
      <c r="V51" s="117">
        <v>9</v>
      </c>
      <c r="W51" s="102">
        <v>0</v>
      </c>
      <c r="X51" s="34">
        <f t="shared" si="3"/>
        <v>0</v>
      </c>
      <c r="Y51" s="102">
        <v>9</v>
      </c>
      <c r="Z51" s="102">
        <v>0</v>
      </c>
      <c r="AA51" s="29">
        <f t="shared" si="4"/>
        <v>0</v>
      </c>
    </row>
    <row r="52" spans="1:27" ht="16.5" customHeight="1">
      <c r="A52" s="10">
        <v>20</v>
      </c>
      <c r="B52" s="35">
        <v>387</v>
      </c>
      <c r="C52" s="10" t="s">
        <v>86</v>
      </c>
      <c r="D52" s="11" t="s">
        <v>124</v>
      </c>
      <c r="E52" s="97"/>
      <c r="F52" s="5"/>
      <c r="G52" s="5"/>
      <c r="H52" s="5"/>
      <c r="I52" s="5"/>
      <c r="J52" s="5"/>
      <c r="K52" s="28" t="str">
        <f t="shared" si="5"/>
        <v> </v>
      </c>
      <c r="L52" s="109">
        <v>5</v>
      </c>
      <c r="M52" s="100">
        <v>5</v>
      </c>
      <c r="N52" s="100">
        <v>43</v>
      </c>
      <c r="O52" s="100">
        <v>8</v>
      </c>
      <c r="P52" s="28">
        <f t="shared" si="1"/>
        <v>18.6</v>
      </c>
      <c r="Q52" s="117">
        <v>5</v>
      </c>
      <c r="R52" s="102">
        <v>0</v>
      </c>
      <c r="S52" s="102">
        <v>26</v>
      </c>
      <c r="T52" s="102">
        <v>0</v>
      </c>
      <c r="U52" s="28">
        <f t="shared" si="2"/>
        <v>0</v>
      </c>
      <c r="V52" s="117">
        <v>13</v>
      </c>
      <c r="W52" s="102">
        <v>2</v>
      </c>
      <c r="X52" s="34">
        <f t="shared" si="3"/>
        <v>15.4</v>
      </c>
      <c r="Y52" s="102">
        <v>13</v>
      </c>
      <c r="Z52" s="102">
        <v>2</v>
      </c>
      <c r="AA52" s="29">
        <f t="shared" si="4"/>
        <v>15.4</v>
      </c>
    </row>
    <row r="53" spans="1:27" ht="16.5" customHeight="1">
      <c r="A53" s="10">
        <v>20</v>
      </c>
      <c r="B53" s="35">
        <v>388</v>
      </c>
      <c r="C53" s="9" t="s">
        <v>177</v>
      </c>
      <c r="D53" s="12" t="s">
        <v>176</v>
      </c>
      <c r="E53" s="97"/>
      <c r="F53" s="5"/>
      <c r="G53" s="5"/>
      <c r="H53" s="5"/>
      <c r="I53" s="5"/>
      <c r="J53" s="5"/>
      <c r="K53" s="28" t="str">
        <f t="shared" si="5"/>
        <v> </v>
      </c>
      <c r="L53" s="110">
        <v>58</v>
      </c>
      <c r="M53" s="100">
        <v>32</v>
      </c>
      <c r="N53" s="100">
        <v>525</v>
      </c>
      <c r="O53" s="100">
        <v>123</v>
      </c>
      <c r="P53" s="28">
        <f>IF(L53=""," ",ROUND(O53/N53*100,1))</f>
        <v>23.4</v>
      </c>
      <c r="Q53" s="111">
        <v>5</v>
      </c>
      <c r="R53" s="99">
        <v>3</v>
      </c>
      <c r="S53" s="99">
        <v>30</v>
      </c>
      <c r="T53" s="99">
        <v>5</v>
      </c>
      <c r="U53" s="28">
        <f>IF(Q53=""," ",ROUND(T53/S53*100,1))</f>
        <v>16.7</v>
      </c>
      <c r="V53" s="116">
        <v>5</v>
      </c>
      <c r="W53" s="99">
        <v>1</v>
      </c>
      <c r="X53" s="37">
        <f>IF(V53=""," ",ROUND(W53/V53*100,1))</f>
        <v>20</v>
      </c>
      <c r="Y53" s="99">
        <v>5</v>
      </c>
      <c r="Z53" s="99">
        <v>1</v>
      </c>
      <c r="AA53" s="29">
        <f>IF(Y53=""," ",ROUND(Z53/Y53*100,1))</f>
        <v>20</v>
      </c>
    </row>
    <row r="54" spans="1:27" ht="16.5" customHeight="1">
      <c r="A54" s="10">
        <v>20</v>
      </c>
      <c r="B54" s="35">
        <v>402</v>
      </c>
      <c r="C54" s="10" t="s">
        <v>86</v>
      </c>
      <c r="D54" s="11" t="s">
        <v>125</v>
      </c>
      <c r="E54" s="97"/>
      <c r="F54" s="5"/>
      <c r="G54" s="5"/>
      <c r="H54" s="5"/>
      <c r="I54" s="5"/>
      <c r="J54" s="5"/>
      <c r="K54" s="28" t="str">
        <f t="shared" si="5"/>
        <v> </v>
      </c>
      <c r="L54" s="109">
        <v>11</v>
      </c>
      <c r="M54" s="100">
        <v>8</v>
      </c>
      <c r="N54" s="100">
        <v>131</v>
      </c>
      <c r="O54" s="100">
        <v>21</v>
      </c>
      <c r="P54" s="28">
        <f t="shared" si="1"/>
        <v>16</v>
      </c>
      <c r="Q54" s="109">
        <v>5</v>
      </c>
      <c r="R54" s="100">
        <v>2</v>
      </c>
      <c r="S54" s="100">
        <v>31</v>
      </c>
      <c r="T54" s="100">
        <v>2</v>
      </c>
      <c r="U54" s="28">
        <f t="shared" si="2"/>
        <v>6.5</v>
      </c>
      <c r="V54" s="117">
        <v>6</v>
      </c>
      <c r="W54" s="102">
        <v>0</v>
      </c>
      <c r="X54" s="34">
        <f t="shared" si="3"/>
        <v>0</v>
      </c>
      <c r="Y54" s="102">
        <v>5</v>
      </c>
      <c r="Z54" s="102">
        <v>0</v>
      </c>
      <c r="AA54" s="29">
        <f t="shared" si="4"/>
        <v>0</v>
      </c>
    </row>
    <row r="55" spans="1:27" ht="16.5" customHeight="1">
      <c r="A55" s="10">
        <v>20</v>
      </c>
      <c r="B55" s="46">
        <v>403</v>
      </c>
      <c r="C55" s="10" t="s">
        <v>86</v>
      </c>
      <c r="D55" s="11" t="s">
        <v>277</v>
      </c>
      <c r="E55" s="97"/>
      <c r="F55" s="5"/>
      <c r="G55" s="5"/>
      <c r="H55" s="5"/>
      <c r="I55" s="5"/>
      <c r="J55" s="5"/>
      <c r="K55" s="28" t="str">
        <f t="shared" si="5"/>
        <v> </v>
      </c>
      <c r="L55" s="109">
        <v>17</v>
      </c>
      <c r="M55" s="100">
        <v>9</v>
      </c>
      <c r="N55" s="100">
        <v>308</v>
      </c>
      <c r="O55" s="100">
        <v>32</v>
      </c>
      <c r="P55" s="28">
        <f t="shared" si="1"/>
        <v>10.4</v>
      </c>
      <c r="Q55" s="109">
        <v>5</v>
      </c>
      <c r="R55" s="100">
        <v>1</v>
      </c>
      <c r="S55" s="100">
        <v>35</v>
      </c>
      <c r="T55" s="100">
        <v>1</v>
      </c>
      <c r="U55" s="28">
        <f t="shared" si="2"/>
        <v>2.9</v>
      </c>
      <c r="V55" s="117">
        <v>10</v>
      </c>
      <c r="W55" s="102">
        <v>1</v>
      </c>
      <c r="X55" s="34">
        <f t="shared" si="3"/>
        <v>10</v>
      </c>
      <c r="Y55" s="102">
        <v>8</v>
      </c>
      <c r="Z55" s="102">
        <v>1</v>
      </c>
      <c r="AA55" s="29">
        <f t="shared" si="4"/>
        <v>12.5</v>
      </c>
    </row>
    <row r="56" spans="1:27" ht="16.5" customHeight="1">
      <c r="A56" s="10">
        <v>20</v>
      </c>
      <c r="B56" s="46">
        <v>404</v>
      </c>
      <c r="C56" s="10" t="s">
        <v>86</v>
      </c>
      <c r="D56" s="11" t="s">
        <v>188</v>
      </c>
      <c r="E56" s="97"/>
      <c r="F56" s="5"/>
      <c r="G56" s="5"/>
      <c r="H56" s="5"/>
      <c r="I56" s="5"/>
      <c r="J56" s="5"/>
      <c r="K56" s="28" t="str">
        <f t="shared" si="5"/>
        <v> </v>
      </c>
      <c r="L56" s="110">
        <v>8</v>
      </c>
      <c r="M56" s="100">
        <v>6</v>
      </c>
      <c r="N56" s="100">
        <v>94</v>
      </c>
      <c r="O56" s="100">
        <v>13</v>
      </c>
      <c r="P56" s="28">
        <f t="shared" si="1"/>
        <v>13.8</v>
      </c>
      <c r="Q56" s="117">
        <v>5</v>
      </c>
      <c r="R56" s="102">
        <v>1</v>
      </c>
      <c r="S56" s="102">
        <v>33</v>
      </c>
      <c r="T56" s="102">
        <v>1</v>
      </c>
      <c r="U56" s="28">
        <f t="shared" si="2"/>
        <v>3</v>
      </c>
      <c r="V56" s="117">
        <v>4</v>
      </c>
      <c r="W56" s="102">
        <v>0</v>
      </c>
      <c r="X56" s="34">
        <f t="shared" si="3"/>
        <v>0</v>
      </c>
      <c r="Y56" s="102">
        <v>4</v>
      </c>
      <c r="Z56" s="102">
        <v>0</v>
      </c>
      <c r="AA56" s="29">
        <f t="shared" si="4"/>
        <v>0</v>
      </c>
    </row>
    <row r="57" spans="1:27" ht="16.5" customHeight="1">
      <c r="A57" s="10">
        <v>20</v>
      </c>
      <c r="B57" s="46">
        <v>406</v>
      </c>
      <c r="C57" s="10" t="s">
        <v>86</v>
      </c>
      <c r="D57" s="11" t="s">
        <v>189</v>
      </c>
      <c r="E57" s="97"/>
      <c r="F57" s="5"/>
      <c r="G57" s="5"/>
      <c r="H57" s="5"/>
      <c r="I57" s="5"/>
      <c r="J57" s="5"/>
      <c r="K57" s="28" t="str">
        <f t="shared" si="5"/>
        <v> </v>
      </c>
      <c r="L57" s="109">
        <v>5</v>
      </c>
      <c r="M57" s="100">
        <v>2</v>
      </c>
      <c r="N57" s="100">
        <v>26</v>
      </c>
      <c r="O57" s="100">
        <v>4</v>
      </c>
      <c r="P57" s="28">
        <f t="shared" si="1"/>
        <v>15.4</v>
      </c>
      <c r="Q57" s="117">
        <v>5</v>
      </c>
      <c r="R57" s="102">
        <v>1</v>
      </c>
      <c r="S57" s="102">
        <v>23</v>
      </c>
      <c r="T57" s="102">
        <v>3</v>
      </c>
      <c r="U57" s="28">
        <f t="shared" si="2"/>
        <v>13</v>
      </c>
      <c r="V57" s="117">
        <v>3</v>
      </c>
      <c r="W57" s="102">
        <v>0</v>
      </c>
      <c r="X57" s="34">
        <f t="shared" si="3"/>
        <v>0</v>
      </c>
      <c r="Y57" s="102">
        <v>3</v>
      </c>
      <c r="Z57" s="102">
        <v>0</v>
      </c>
      <c r="AA57" s="29">
        <f t="shared" si="4"/>
        <v>0</v>
      </c>
    </row>
    <row r="58" spans="1:27" ht="16.5" customHeight="1">
      <c r="A58" s="10">
        <v>20</v>
      </c>
      <c r="B58" s="46">
        <v>407</v>
      </c>
      <c r="C58" s="10" t="s">
        <v>86</v>
      </c>
      <c r="D58" s="11" t="s">
        <v>190</v>
      </c>
      <c r="E58" s="97"/>
      <c r="F58" s="5"/>
      <c r="G58" s="5"/>
      <c r="H58" s="5"/>
      <c r="I58" s="5"/>
      <c r="J58" s="5"/>
      <c r="K58" s="28" t="str">
        <f t="shared" si="5"/>
        <v> </v>
      </c>
      <c r="L58" s="109">
        <v>17</v>
      </c>
      <c r="M58" s="100">
        <v>12</v>
      </c>
      <c r="N58" s="100">
        <v>197</v>
      </c>
      <c r="O58" s="100">
        <v>44</v>
      </c>
      <c r="P58" s="28">
        <f t="shared" si="1"/>
        <v>22.3</v>
      </c>
      <c r="Q58" s="117">
        <v>5</v>
      </c>
      <c r="R58" s="102">
        <v>2</v>
      </c>
      <c r="S58" s="102">
        <v>32</v>
      </c>
      <c r="T58" s="102">
        <v>3</v>
      </c>
      <c r="U58" s="28">
        <f t="shared" si="2"/>
        <v>9.4</v>
      </c>
      <c r="V58" s="117">
        <v>6</v>
      </c>
      <c r="W58" s="102">
        <v>0</v>
      </c>
      <c r="X58" s="34">
        <f t="shared" si="3"/>
        <v>0</v>
      </c>
      <c r="Y58" s="102">
        <v>6</v>
      </c>
      <c r="Z58" s="102">
        <v>0</v>
      </c>
      <c r="AA58" s="29">
        <f t="shared" si="4"/>
        <v>0</v>
      </c>
    </row>
    <row r="59" spans="1:27" ht="16.5" customHeight="1">
      <c r="A59" s="10">
        <v>20</v>
      </c>
      <c r="B59" s="46">
        <v>408</v>
      </c>
      <c r="C59" s="10" t="s">
        <v>86</v>
      </c>
      <c r="D59" s="11" t="s">
        <v>191</v>
      </c>
      <c r="E59" s="97"/>
      <c r="F59" s="5"/>
      <c r="G59" s="5"/>
      <c r="H59" s="5"/>
      <c r="I59" s="5"/>
      <c r="J59" s="5"/>
      <c r="K59" s="28" t="str">
        <f t="shared" si="5"/>
        <v> </v>
      </c>
      <c r="L59" s="110">
        <v>3</v>
      </c>
      <c r="M59" s="100">
        <v>2</v>
      </c>
      <c r="N59" s="100">
        <v>16</v>
      </c>
      <c r="O59" s="100">
        <v>4</v>
      </c>
      <c r="P59" s="28">
        <f t="shared" si="1"/>
        <v>25</v>
      </c>
      <c r="Q59" s="111">
        <v>5</v>
      </c>
      <c r="R59" s="99">
        <v>0</v>
      </c>
      <c r="S59" s="99">
        <v>23</v>
      </c>
      <c r="T59" s="99">
        <v>0</v>
      </c>
      <c r="U59" s="28">
        <f t="shared" si="2"/>
        <v>0</v>
      </c>
      <c r="V59" s="117">
        <v>2</v>
      </c>
      <c r="W59" s="102">
        <v>0</v>
      </c>
      <c r="X59" s="34">
        <f t="shared" si="3"/>
        <v>0</v>
      </c>
      <c r="Y59" s="102">
        <v>2</v>
      </c>
      <c r="Z59" s="102">
        <v>0</v>
      </c>
      <c r="AA59" s="29">
        <f t="shared" si="4"/>
        <v>0</v>
      </c>
    </row>
    <row r="60" spans="1:27" ht="16.5" customHeight="1">
      <c r="A60" s="10">
        <v>20</v>
      </c>
      <c r="B60" s="35">
        <v>409</v>
      </c>
      <c r="C60" s="10" t="s">
        <v>86</v>
      </c>
      <c r="D60" s="11" t="s">
        <v>126</v>
      </c>
      <c r="E60" s="97"/>
      <c r="F60" s="5"/>
      <c r="G60" s="5"/>
      <c r="H60" s="5"/>
      <c r="I60" s="5"/>
      <c r="J60" s="5"/>
      <c r="K60" s="28" t="str">
        <f t="shared" si="5"/>
        <v> </v>
      </c>
      <c r="L60" s="109">
        <v>13</v>
      </c>
      <c r="M60" s="100">
        <v>9</v>
      </c>
      <c r="N60" s="100">
        <v>106</v>
      </c>
      <c r="O60" s="100">
        <v>19</v>
      </c>
      <c r="P60" s="28">
        <f t="shared" si="1"/>
        <v>17.9</v>
      </c>
      <c r="Q60" s="117">
        <v>5</v>
      </c>
      <c r="R60" s="102">
        <v>1</v>
      </c>
      <c r="S60" s="102">
        <v>23</v>
      </c>
      <c r="T60" s="102">
        <v>1</v>
      </c>
      <c r="U60" s="28">
        <f t="shared" si="2"/>
        <v>4.3</v>
      </c>
      <c r="V60" s="117">
        <v>6</v>
      </c>
      <c r="W60" s="102">
        <v>0</v>
      </c>
      <c r="X60" s="34">
        <f t="shared" si="3"/>
        <v>0</v>
      </c>
      <c r="Y60" s="102">
        <v>5</v>
      </c>
      <c r="Z60" s="102">
        <v>0</v>
      </c>
      <c r="AA60" s="29">
        <f t="shared" si="4"/>
        <v>0</v>
      </c>
    </row>
    <row r="61" spans="1:27" ht="16.5" customHeight="1">
      <c r="A61" s="10">
        <v>20</v>
      </c>
      <c r="B61" s="46">
        <v>410</v>
      </c>
      <c r="C61" s="10" t="s">
        <v>86</v>
      </c>
      <c r="D61" s="11" t="s">
        <v>192</v>
      </c>
      <c r="E61" s="97"/>
      <c r="F61" s="5"/>
      <c r="G61" s="5"/>
      <c r="H61" s="5"/>
      <c r="I61" s="5"/>
      <c r="J61" s="5"/>
      <c r="K61" s="28" t="str">
        <f t="shared" si="5"/>
        <v> </v>
      </c>
      <c r="L61" s="109">
        <v>9</v>
      </c>
      <c r="M61" s="100">
        <v>6</v>
      </c>
      <c r="N61" s="100">
        <v>79</v>
      </c>
      <c r="O61" s="100">
        <v>9</v>
      </c>
      <c r="P61" s="28">
        <f t="shared" si="1"/>
        <v>11.4</v>
      </c>
      <c r="Q61" s="117">
        <v>5</v>
      </c>
      <c r="R61" s="102">
        <v>1</v>
      </c>
      <c r="S61" s="102">
        <v>26</v>
      </c>
      <c r="T61" s="102">
        <v>2</v>
      </c>
      <c r="U61" s="28">
        <f t="shared" si="2"/>
        <v>7.7</v>
      </c>
      <c r="V61" s="117">
        <v>3</v>
      </c>
      <c r="W61" s="102">
        <v>1</v>
      </c>
      <c r="X61" s="34">
        <f t="shared" si="3"/>
        <v>33.3</v>
      </c>
      <c r="Y61" s="102">
        <v>3</v>
      </c>
      <c r="Z61" s="102">
        <v>1</v>
      </c>
      <c r="AA61" s="29">
        <f t="shared" si="4"/>
        <v>33.3</v>
      </c>
    </row>
    <row r="62" spans="1:27" ht="16.5" customHeight="1">
      <c r="A62" s="10">
        <v>20</v>
      </c>
      <c r="B62" s="46">
        <v>411</v>
      </c>
      <c r="C62" s="10" t="s">
        <v>86</v>
      </c>
      <c r="D62" s="11" t="s">
        <v>193</v>
      </c>
      <c r="E62" s="97"/>
      <c r="F62" s="5"/>
      <c r="G62" s="5"/>
      <c r="H62" s="5"/>
      <c r="I62" s="5"/>
      <c r="J62" s="5"/>
      <c r="K62" s="28" t="str">
        <f t="shared" si="5"/>
        <v> </v>
      </c>
      <c r="L62" s="109">
        <v>13</v>
      </c>
      <c r="M62" s="100">
        <v>3</v>
      </c>
      <c r="N62" s="100">
        <v>111</v>
      </c>
      <c r="O62" s="100">
        <v>9</v>
      </c>
      <c r="P62" s="28">
        <f t="shared" si="1"/>
        <v>8.1</v>
      </c>
      <c r="Q62" s="117">
        <v>5</v>
      </c>
      <c r="R62" s="102">
        <v>2</v>
      </c>
      <c r="S62" s="102">
        <v>32</v>
      </c>
      <c r="T62" s="102">
        <v>4</v>
      </c>
      <c r="U62" s="28">
        <f t="shared" si="2"/>
        <v>12.5</v>
      </c>
      <c r="V62" s="117">
        <v>3</v>
      </c>
      <c r="W62" s="102">
        <v>0</v>
      </c>
      <c r="X62" s="34">
        <f t="shared" si="3"/>
        <v>0</v>
      </c>
      <c r="Y62" s="102">
        <v>3</v>
      </c>
      <c r="Z62" s="102">
        <v>0</v>
      </c>
      <c r="AA62" s="29">
        <f t="shared" si="4"/>
        <v>0</v>
      </c>
    </row>
    <row r="63" spans="1:27" ht="16.5" customHeight="1">
      <c r="A63" s="10">
        <v>20</v>
      </c>
      <c r="B63" s="46">
        <v>412</v>
      </c>
      <c r="C63" s="10" t="s">
        <v>86</v>
      </c>
      <c r="D63" s="11" t="s">
        <v>194</v>
      </c>
      <c r="E63" s="97"/>
      <c r="F63" s="5"/>
      <c r="G63" s="5"/>
      <c r="H63" s="5"/>
      <c r="I63" s="5"/>
      <c r="J63" s="5"/>
      <c r="K63" s="28" t="str">
        <f t="shared" si="5"/>
        <v> </v>
      </c>
      <c r="L63" s="109">
        <v>16</v>
      </c>
      <c r="M63" s="100">
        <v>5</v>
      </c>
      <c r="N63" s="100">
        <v>119</v>
      </c>
      <c r="O63" s="100">
        <v>11</v>
      </c>
      <c r="P63" s="28">
        <f t="shared" si="1"/>
        <v>9.2</v>
      </c>
      <c r="Q63" s="117">
        <v>5</v>
      </c>
      <c r="R63" s="102">
        <v>3</v>
      </c>
      <c r="S63" s="102">
        <v>24</v>
      </c>
      <c r="T63" s="102">
        <v>4</v>
      </c>
      <c r="U63" s="28">
        <f t="shared" si="2"/>
        <v>16.7</v>
      </c>
      <c r="V63" s="117">
        <v>5</v>
      </c>
      <c r="W63" s="102">
        <v>0</v>
      </c>
      <c r="X63" s="34">
        <f t="shared" si="3"/>
        <v>0</v>
      </c>
      <c r="Y63" s="102">
        <v>5</v>
      </c>
      <c r="Z63" s="102">
        <v>0</v>
      </c>
      <c r="AA63" s="29">
        <f t="shared" si="4"/>
        <v>0</v>
      </c>
    </row>
    <row r="64" spans="1:27" ht="16.5" customHeight="1">
      <c r="A64" s="10">
        <v>20</v>
      </c>
      <c r="B64" s="163">
        <v>413</v>
      </c>
      <c r="C64" s="9" t="s">
        <v>177</v>
      </c>
      <c r="D64" s="12" t="s">
        <v>164</v>
      </c>
      <c r="E64" s="97"/>
      <c r="F64" s="5"/>
      <c r="G64" s="5"/>
      <c r="H64" s="5"/>
      <c r="I64" s="5"/>
      <c r="J64" s="5"/>
      <c r="K64" s="28" t="str">
        <f t="shared" si="5"/>
        <v> </v>
      </c>
      <c r="L64" s="110">
        <v>4</v>
      </c>
      <c r="M64" s="100">
        <v>3</v>
      </c>
      <c r="N64" s="100">
        <v>44</v>
      </c>
      <c r="O64" s="100">
        <v>4</v>
      </c>
      <c r="P64" s="28">
        <f>IF(L64=""," ",ROUND(O64/N64*100,1))</f>
        <v>9.1</v>
      </c>
      <c r="Q64" s="111">
        <v>5</v>
      </c>
      <c r="R64" s="99">
        <v>2</v>
      </c>
      <c r="S64" s="99">
        <v>24</v>
      </c>
      <c r="T64" s="99">
        <v>4</v>
      </c>
      <c r="U64" s="28">
        <f>IF(Q64=""," ",ROUND(T64/S64*100,1))</f>
        <v>16.7</v>
      </c>
      <c r="V64" s="116">
        <v>6</v>
      </c>
      <c r="W64" s="99">
        <v>0</v>
      </c>
      <c r="X64" s="37">
        <f>IF(V64=""," ",ROUND(W64/V64*100,1))</f>
        <v>0</v>
      </c>
      <c r="Y64" s="99">
        <v>6</v>
      </c>
      <c r="Z64" s="99">
        <v>0</v>
      </c>
      <c r="AA64" s="29">
        <f>IF(Y64=""," ",ROUND(Z64/Y64*100,1))</f>
        <v>0</v>
      </c>
    </row>
    <row r="65" spans="1:27" ht="16.5" customHeight="1">
      <c r="A65" s="10">
        <v>20</v>
      </c>
      <c r="B65" s="46">
        <v>414</v>
      </c>
      <c r="C65" s="9" t="s">
        <v>177</v>
      </c>
      <c r="D65" s="12" t="s">
        <v>127</v>
      </c>
      <c r="E65" s="97"/>
      <c r="F65" s="5"/>
      <c r="G65" s="5"/>
      <c r="H65" s="5"/>
      <c r="I65" s="5"/>
      <c r="J65" s="5"/>
      <c r="K65" s="28" t="str">
        <f t="shared" si="5"/>
        <v> </v>
      </c>
      <c r="L65" s="111">
        <v>28</v>
      </c>
      <c r="M65" s="99">
        <v>7</v>
      </c>
      <c r="N65" s="99">
        <v>179</v>
      </c>
      <c r="O65" s="99">
        <v>22</v>
      </c>
      <c r="P65" s="28">
        <f>IF(L65=""," ",ROUND(O65/N65*100,1))</f>
        <v>12.3</v>
      </c>
      <c r="Q65" s="111">
        <v>5</v>
      </c>
      <c r="R65" s="99">
        <v>2</v>
      </c>
      <c r="S65" s="99">
        <v>28</v>
      </c>
      <c r="T65" s="99">
        <v>3</v>
      </c>
      <c r="U65" s="28">
        <f>IF(Q65=""," ",ROUND(T65/S65*100,1))</f>
        <v>10.7</v>
      </c>
      <c r="V65" s="116">
        <v>3</v>
      </c>
      <c r="W65" s="99">
        <v>1</v>
      </c>
      <c r="X65" s="37">
        <f>IF(V65=""," ",ROUND(W65/V65*100,1))</f>
        <v>33.3</v>
      </c>
      <c r="Y65" s="99">
        <v>3</v>
      </c>
      <c r="Z65" s="99">
        <v>1</v>
      </c>
      <c r="AA65" s="29">
        <f>IF(Y65=""," ",ROUND(Z65/Y65*100,1))</f>
        <v>33.3</v>
      </c>
    </row>
    <row r="66" spans="1:27" ht="16.5" customHeight="1">
      <c r="A66" s="10">
        <v>20</v>
      </c>
      <c r="B66" s="46">
        <v>415</v>
      </c>
      <c r="C66" s="10" t="s">
        <v>86</v>
      </c>
      <c r="D66" s="11" t="s">
        <v>196</v>
      </c>
      <c r="E66" s="97"/>
      <c r="F66" s="5"/>
      <c r="G66" s="5"/>
      <c r="H66" s="5"/>
      <c r="I66" s="5"/>
      <c r="J66" s="5"/>
      <c r="K66" s="28" t="str">
        <f t="shared" si="5"/>
        <v> </v>
      </c>
      <c r="L66" s="109">
        <v>10</v>
      </c>
      <c r="M66" s="100">
        <v>5</v>
      </c>
      <c r="N66" s="100">
        <v>96</v>
      </c>
      <c r="O66" s="100">
        <v>14</v>
      </c>
      <c r="P66" s="28">
        <f t="shared" si="1"/>
        <v>14.6</v>
      </c>
      <c r="Q66" s="117">
        <v>5</v>
      </c>
      <c r="R66" s="102">
        <v>3</v>
      </c>
      <c r="S66" s="102">
        <v>31</v>
      </c>
      <c r="T66" s="102">
        <v>4</v>
      </c>
      <c r="U66" s="28">
        <f t="shared" si="2"/>
        <v>12.9</v>
      </c>
      <c r="V66" s="117">
        <v>9</v>
      </c>
      <c r="W66" s="102">
        <v>0</v>
      </c>
      <c r="X66" s="34">
        <f t="shared" si="3"/>
        <v>0</v>
      </c>
      <c r="Y66" s="102">
        <v>9</v>
      </c>
      <c r="Z66" s="102">
        <v>0</v>
      </c>
      <c r="AA66" s="29">
        <f t="shared" si="4"/>
        <v>0</v>
      </c>
    </row>
    <row r="67" spans="1:27" ht="16.5" customHeight="1">
      <c r="A67" s="10">
        <v>20</v>
      </c>
      <c r="B67" s="46">
        <v>416</v>
      </c>
      <c r="C67" s="10" t="s">
        <v>86</v>
      </c>
      <c r="D67" s="11" t="s">
        <v>197</v>
      </c>
      <c r="E67" s="97"/>
      <c r="F67" s="5"/>
      <c r="G67" s="5"/>
      <c r="H67" s="5"/>
      <c r="I67" s="5"/>
      <c r="J67" s="5"/>
      <c r="K67" s="28" t="str">
        <f t="shared" si="5"/>
        <v> </v>
      </c>
      <c r="L67" s="109">
        <v>18</v>
      </c>
      <c r="M67" s="100">
        <v>16</v>
      </c>
      <c r="N67" s="100">
        <v>226</v>
      </c>
      <c r="O67" s="100">
        <v>32</v>
      </c>
      <c r="P67" s="28">
        <f aca="true" t="shared" si="6" ref="P67:P111">IF(L67=""," ",ROUND(O67/N67*100,1))</f>
        <v>14.2</v>
      </c>
      <c r="Q67" s="117">
        <v>5</v>
      </c>
      <c r="R67" s="102">
        <v>2</v>
      </c>
      <c r="S67" s="102">
        <v>33</v>
      </c>
      <c r="T67" s="102">
        <v>5</v>
      </c>
      <c r="U67" s="28">
        <f aca="true" t="shared" si="7" ref="U67:U111">IF(Q67=""," ",ROUND(T67/S67*100,1))</f>
        <v>15.2</v>
      </c>
      <c r="V67" s="117">
        <v>5</v>
      </c>
      <c r="W67" s="102">
        <v>0</v>
      </c>
      <c r="X67" s="34">
        <f aca="true" t="shared" si="8" ref="X67:X111">IF(V67=""," ",ROUND(W67/V67*100,1))</f>
        <v>0</v>
      </c>
      <c r="Y67" s="102">
        <v>4</v>
      </c>
      <c r="Z67" s="102">
        <v>0</v>
      </c>
      <c r="AA67" s="29">
        <f aca="true" t="shared" si="9" ref="AA67:AA111">IF(Y67=""," ",ROUND(Z67/Y67*100,1))</f>
        <v>0</v>
      </c>
    </row>
    <row r="68" spans="1:27" ht="16.5" customHeight="1">
      <c r="A68" s="10">
        <v>20</v>
      </c>
      <c r="B68" s="46">
        <v>417</v>
      </c>
      <c r="C68" s="10" t="s">
        <v>86</v>
      </c>
      <c r="D68" s="11" t="s">
        <v>283</v>
      </c>
      <c r="E68" s="97"/>
      <c r="F68" s="5"/>
      <c r="G68" s="5"/>
      <c r="H68" s="5"/>
      <c r="I68" s="5"/>
      <c r="J68" s="5"/>
      <c r="K68" s="28" t="str">
        <f t="shared" si="5"/>
        <v> </v>
      </c>
      <c r="L68" s="109">
        <v>7</v>
      </c>
      <c r="M68" s="100">
        <v>4</v>
      </c>
      <c r="N68" s="100">
        <v>61</v>
      </c>
      <c r="O68" s="100">
        <v>6</v>
      </c>
      <c r="P68" s="28">
        <f t="shared" si="6"/>
        <v>9.8</v>
      </c>
      <c r="Q68" s="117">
        <v>5</v>
      </c>
      <c r="R68" s="102">
        <v>2</v>
      </c>
      <c r="S68" s="102">
        <v>22</v>
      </c>
      <c r="T68" s="102">
        <v>4</v>
      </c>
      <c r="U68" s="28">
        <f t="shared" si="7"/>
        <v>18.2</v>
      </c>
      <c r="V68" s="117">
        <v>6</v>
      </c>
      <c r="W68" s="102">
        <v>0</v>
      </c>
      <c r="X68" s="34">
        <f t="shared" si="8"/>
        <v>0</v>
      </c>
      <c r="Y68" s="102">
        <v>6</v>
      </c>
      <c r="Z68" s="102">
        <v>0</v>
      </c>
      <c r="AA68" s="29">
        <f t="shared" si="9"/>
        <v>0</v>
      </c>
    </row>
    <row r="69" spans="1:27" ht="16.5" customHeight="1">
      <c r="A69" s="10">
        <v>20</v>
      </c>
      <c r="B69" s="35">
        <v>418</v>
      </c>
      <c r="C69" s="10" t="s">
        <v>86</v>
      </c>
      <c r="D69" s="11" t="s">
        <v>128</v>
      </c>
      <c r="E69" s="97"/>
      <c r="F69" s="5"/>
      <c r="G69" s="5"/>
      <c r="H69" s="5"/>
      <c r="I69" s="5"/>
      <c r="J69" s="5"/>
      <c r="K69" s="28" t="str">
        <f t="shared" si="5"/>
        <v> </v>
      </c>
      <c r="L69" s="109">
        <v>6</v>
      </c>
      <c r="M69" s="100">
        <v>3</v>
      </c>
      <c r="N69" s="100">
        <v>32</v>
      </c>
      <c r="O69" s="100">
        <v>5</v>
      </c>
      <c r="P69" s="28">
        <f t="shared" si="6"/>
        <v>15.6</v>
      </c>
      <c r="Q69" s="117">
        <v>5</v>
      </c>
      <c r="R69" s="102">
        <v>1</v>
      </c>
      <c r="S69" s="102">
        <v>25</v>
      </c>
      <c r="T69" s="102">
        <v>2</v>
      </c>
      <c r="U69" s="28">
        <f t="shared" si="7"/>
        <v>8</v>
      </c>
      <c r="V69" s="117">
        <v>4</v>
      </c>
      <c r="W69" s="102">
        <v>0</v>
      </c>
      <c r="X69" s="34">
        <f t="shared" si="8"/>
        <v>0</v>
      </c>
      <c r="Y69" s="102">
        <v>4</v>
      </c>
      <c r="Z69" s="102">
        <v>0</v>
      </c>
      <c r="AA69" s="29">
        <f t="shared" si="9"/>
        <v>0</v>
      </c>
    </row>
    <row r="70" spans="1:27" ht="16.5" customHeight="1">
      <c r="A70" s="10">
        <v>20</v>
      </c>
      <c r="B70" s="35">
        <v>419</v>
      </c>
      <c r="C70" s="10" t="s">
        <v>86</v>
      </c>
      <c r="D70" s="11" t="s">
        <v>129</v>
      </c>
      <c r="E70" s="97"/>
      <c r="F70" s="5"/>
      <c r="G70" s="5"/>
      <c r="H70" s="5"/>
      <c r="I70" s="5"/>
      <c r="J70" s="5"/>
      <c r="K70" s="28" t="str">
        <f t="shared" si="5"/>
        <v> </v>
      </c>
      <c r="L70" s="109">
        <v>6</v>
      </c>
      <c r="M70" s="100">
        <v>1</v>
      </c>
      <c r="N70" s="100">
        <v>52</v>
      </c>
      <c r="O70" s="100">
        <v>5</v>
      </c>
      <c r="P70" s="28">
        <f t="shared" si="6"/>
        <v>9.6</v>
      </c>
      <c r="Q70" s="109">
        <v>5</v>
      </c>
      <c r="R70" s="100">
        <v>2</v>
      </c>
      <c r="S70" s="100">
        <v>18</v>
      </c>
      <c r="T70" s="100">
        <v>2</v>
      </c>
      <c r="U70" s="28">
        <f t="shared" si="7"/>
        <v>11.1</v>
      </c>
      <c r="V70" s="109">
        <v>8</v>
      </c>
      <c r="W70" s="100">
        <v>0</v>
      </c>
      <c r="X70" s="34">
        <f t="shared" si="8"/>
        <v>0</v>
      </c>
      <c r="Y70" s="100">
        <v>8</v>
      </c>
      <c r="Z70" s="100">
        <v>0</v>
      </c>
      <c r="AA70" s="29">
        <f t="shared" si="9"/>
        <v>0</v>
      </c>
    </row>
    <row r="71" spans="1:27" ht="16.5" customHeight="1">
      <c r="A71" s="10">
        <v>20</v>
      </c>
      <c r="B71" s="35">
        <v>421</v>
      </c>
      <c r="C71" s="10" t="s">
        <v>86</v>
      </c>
      <c r="D71" s="11" t="s">
        <v>130</v>
      </c>
      <c r="E71" s="97"/>
      <c r="F71" s="5"/>
      <c r="G71" s="5"/>
      <c r="H71" s="5"/>
      <c r="I71" s="5"/>
      <c r="J71" s="5"/>
      <c r="K71" s="28" t="str">
        <f t="shared" si="5"/>
        <v> </v>
      </c>
      <c r="L71" s="109">
        <v>17</v>
      </c>
      <c r="M71" s="100">
        <v>8</v>
      </c>
      <c r="N71" s="100">
        <v>196</v>
      </c>
      <c r="O71" s="100">
        <v>23</v>
      </c>
      <c r="P71" s="28">
        <f t="shared" si="6"/>
        <v>11.7</v>
      </c>
      <c r="Q71" s="109">
        <v>5</v>
      </c>
      <c r="R71" s="100">
        <v>1</v>
      </c>
      <c r="S71" s="100">
        <v>32</v>
      </c>
      <c r="T71" s="100">
        <v>2</v>
      </c>
      <c r="U71" s="28">
        <f t="shared" si="7"/>
        <v>6.3</v>
      </c>
      <c r="V71" s="117">
        <v>10</v>
      </c>
      <c r="W71" s="102">
        <v>0</v>
      </c>
      <c r="X71" s="34">
        <f t="shared" si="8"/>
        <v>0</v>
      </c>
      <c r="Y71" s="102">
        <v>8</v>
      </c>
      <c r="Z71" s="102">
        <v>0</v>
      </c>
      <c r="AA71" s="29">
        <f t="shared" si="9"/>
        <v>0</v>
      </c>
    </row>
    <row r="72" spans="1:27" ht="16.5" customHeight="1">
      <c r="A72" s="10">
        <v>20</v>
      </c>
      <c r="B72" s="35">
        <v>422</v>
      </c>
      <c r="C72" s="10" t="s">
        <v>86</v>
      </c>
      <c r="D72" s="11" t="s">
        <v>131</v>
      </c>
      <c r="E72" s="97"/>
      <c r="F72" s="5"/>
      <c r="G72" s="5"/>
      <c r="H72" s="5"/>
      <c r="I72" s="5"/>
      <c r="J72" s="5"/>
      <c r="K72" s="28" t="str">
        <f t="shared" si="5"/>
        <v> </v>
      </c>
      <c r="L72" s="109">
        <v>7</v>
      </c>
      <c r="M72" s="100">
        <v>5</v>
      </c>
      <c r="N72" s="100">
        <v>72</v>
      </c>
      <c r="O72" s="100">
        <v>7</v>
      </c>
      <c r="P72" s="28">
        <f t="shared" si="6"/>
        <v>9.7</v>
      </c>
      <c r="Q72" s="109">
        <v>5</v>
      </c>
      <c r="R72" s="100">
        <v>2</v>
      </c>
      <c r="S72" s="100">
        <v>29</v>
      </c>
      <c r="T72" s="100">
        <v>4</v>
      </c>
      <c r="U72" s="28">
        <f t="shared" si="7"/>
        <v>13.8</v>
      </c>
      <c r="V72" s="117">
        <v>9</v>
      </c>
      <c r="W72" s="102">
        <v>0</v>
      </c>
      <c r="X72" s="34">
        <f t="shared" si="8"/>
        <v>0</v>
      </c>
      <c r="Y72" s="102">
        <v>9</v>
      </c>
      <c r="Z72" s="102">
        <v>0</v>
      </c>
      <c r="AA72" s="29">
        <f t="shared" si="9"/>
        <v>0</v>
      </c>
    </row>
    <row r="73" spans="1:27" ht="16.5" customHeight="1">
      <c r="A73" s="10">
        <v>20</v>
      </c>
      <c r="B73" s="35">
        <v>423</v>
      </c>
      <c r="C73" s="10" t="s">
        <v>86</v>
      </c>
      <c r="D73" s="11" t="s">
        <v>132</v>
      </c>
      <c r="E73" s="97"/>
      <c r="F73" s="5"/>
      <c r="G73" s="5"/>
      <c r="H73" s="5"/>
      <c r="I73" s="5"/>
      <c r="J73" s="5"/>
      <c r="K73" s="28" t="str">
        <f t="shared" si="5"/>
        <v> </v>
      </c>
      <c r="L73" s="109">
        <v>17</v>
      </c>
      <c r="M73" s="100">
        <v>11</v>
      </c>
      <c r="N73" s="100">
        <v>184</v>
      </c>
      <c r="O73" s="100">
        <v>29</v>
      </c>
      <c r="P73" s="28">
        <f t="shared" si="6"/>
        <v>15.8</v>
      </c>
      <c r="Q73" s="117">
        <v>5</v>
      </c>
      <c r="R73" s="102">
        <v>3</v>
      </c>
      <c r="S73" s="102">
        <v>32</v>
      </c>
      <c r="T73" s="102">
        <v>4</v>
      </c>
      <c r="U73" s="28">
        <f t="shared" si="7"/>
        <v>12.5</v>
      </c>
      <c r="V73" s="117">
        <v>11</v>
      </c>
      <c r="W73" s="102">
        <v>0</v>
      </c>
      <c r="X73" s="34">
        <f t="shared" si="8"/>
        <v>0</v>
      </c>
      <c r="Y73" s="102">
        <v>11</v>
      </c>
      <c r="Z73" s="102">
        <v>0</v>
      </c>
      <c r="AA73" s="29">
        <f t="shared" si="9"/>
        <v>0</v>
      </c>
    </row>
    <row r="74" spans="1:27" ht="16.5" customHeight="1">
      <c r="A74" s="10">
        <v>20</v>
      </c>
      <c r="B74" s="35">
        <v>425</v>
      </c>
      <c r="C74" s="10" t="s">
        <v>86</v>
      </c>
      <c r="D74" s="11" t="s">
        <v>133</v>
      </c>
      <c r="E74" s="97"/>
      <c r="F74" s="5"/>
      <c r="G74" s="5"/>
      <c r="H74" s="5"/>
      <c r="I74" s="5"/>
      <c r="J74" s="5"/>
      <c r="K74" s="28" t="str">
        <f aca="true" t="shared" si="10" ref="K74:K105">IF(G74=""," ",ROUND(J74/I74*100,1))</f>
        <v> </v>
      </c>
      <c r="L74" s="109">
        <v>7</v>
      </c>
      <c r="M74" s="100">
        <v>6</v>
      </c>
      <c r="N74" s="100">
        <v>49</v>
      </c>
      <c r="O74" s="100">
        <v>11</v>
      </c>
      <c r="P74" s="28">
        <f t="shared" si="6"/>
        <v>22.4</v>
      </c>
      <c r="Q74" s="117">
        <v>5</v>
      </c>
      <c r="R74" s="102">
        <v>2</v>
      </c>
      <c r="S74" s="102">
        <v>30</v>
      </c>
      <c r="T74" s="102">
        <v>2</v>
      </c>
      <c r="U74" s="28">
        <f t="shared" si="7"/>
        <v>6.7</v>
      </c>
      <c r="V74" s="117">
        <v>8</v>
      </c>
      <c r="W74" s="102">
        <v>0</v>
      </c>
      <c r="X74" s="34">
        <f t="shared" si="8"/>
        <v>0</v>
      </c>
      <c r="Y74" s="102">
        <v>8</v>
      </c>
      <c r="Z74" s="102">
        <v>0</v>
      </c>
      <c r="AA74" s="29">
        <f t="shared" si="9"/>
        <v>0</v>
      </c>
    </row>
    <row r="75" spans="1:27" ht="16.5" customHeight="1">
      <c r="A75" s="10">
        <v>20</v>
      </c>
      <c r="B75" s="35">
        <v>426</v>
      </c>
      <c r="C75" s="10" t="s">
        <v>86</v>
      </c>
      <c r="D75" s="12" t="s">
        <v>178</v>
      </c>
      <c r="E75" s="97"/>
      <c r="F75" s="5"/>
      <c r="G75" s="5"/>
      <c r="H75" s="5"/>
      <c r="I75" s="5"/>
      <c r="J75" s="5"/>
      <c r="K75" s="28" t="str">
        <f t="shared" si="10"/>
        <v> </v>
      </c>
      <c r="L75" s="111">
        <v>18</v>
      </c>
      <c r="M75" s="99">
        <v>12</v>
      </c>
      <c r="N75" s="99">
        <v>170</v>
      </c>
      <c r="O75" s="99">
        <v>43</v>
      </c>
      <c r="P75" s="98">
        <f>ROUND(O75/N75*100,1)</f>
        <v>25.3</v>
      </c>
      <c r="Q75" s="116">
        <v>5</v>
      </c>
      <c r="R75" s="99">
        <v>3</v>
      </c>
      <c r="S75" s="99">
        <v>25</v>
      </c>
      <c r="T75" s="99">
        <v>4</v>
      </c>
      <c r="U75" s="29">
        <f>ROUND(T75/S75*100,1)</f>
        <v>16</v>
      </c>
      <c r="V75" s="116">
        <v>8</v>
      </c>
      <c r="W75" s="99">
        <v>2</v>
      </c>
      <c r="X75" s="37">
        <f>ROUND(W75/V75*100,1)</f>
        <v>25</v>
      </c>
      <c r="Y75" s="99">
        <v>7</v>
      </c>
      <c r="Z75" s="99">
        <v>2</v>
      </c>
      <c r="AA75" s="29">
        <f>ROUND(Z75/Y75*100,1)</f>
        <v>28.6</v>
      </c>
    </row>
    <row r="76" spans="1:27" ht="16.5" customHeight="1">
      <c r="A76" s="10">
        <v>20</v>
      </c>
      <c r="B76" s="46">
        <v>427</v>
      </c>
      <c r="C76" s="10" t="s">
        <v>86</v>
      </c>
      <c r="D76" s="11" t="s">
        <v>199</v>
      </c>
      <c r="E76" s="97"/>
      <c r="F76" s="5"/>
      <c r="G76" s="5"/>
      <c r="H76" s="5"/>
      <c r="I76" s="5"/>
      <c r="J76" s="5"/>
      <c r="K76" s="28" t="str">
        <f t="shared" si="10"/>
        <v> </v>
      </c>
      <c r="L76" s="109">
        <v>10</v>
      </c>
      <c r="M76" s="100">
        <v>2</v>
      </c>
      <c r="N76" s="100">
        <v>80</v>
      </c>
      <c r="O76" s="100">
        <v>2</v>
      </c>
      <c r="P76" s="28">
        <f t="shared" si="6"/>
        <v>2.5</v>
      </c>
      <c r="Q76" s="117">
        <v>5</v>
      </c>
      <c r="R76" s="102">
        <v>2</v>
      </c>
      <c r="S76" s="102">
        <v>29</v>
      </c>
      <c r="T76" s="102">
        <v>3</v>
      </c>
      <c r="U76" s="28">
        <f t="shared" si="7"/>
        <v>10.3</v>
      </c>
      <c r="V76" s="117">
        <v>7</v>
      </c>
      <c r="W76" s="102">
        <v>0</v>
      </c>
      <c r="X76" s="34">
        <f t="shared" si="8"/>
        <v>0</v>
      </c>
      <c r="Y76" s="102">
        <v>7</v>
      </c>
      <c r="Z76" s="102">
        <v>0</v>
      </c>
      <c r="AA76" s="29">
        <f t="shared" si="9"/>
        <v>0</v>
      </c>
    </row>
    <row r="77" spans="1:27" ht="16.5" customHeight="1">
      <c r="A77" s="10">
        <v>20</v>
      </c>
      <c r="B77" s="35">
        <v>428</v>
      </c>
      <c r="C77" s="10" t="s">
        <v>86</v>
      </c>
      <c r="D77" s="11" t="s">
        <v>134</v>
      </c>
      <c r="E77" s="97"/>
      <c r="F77" s="5"/>
      <c r="G77" s="5"/>
      <c r="H77" s="5"/>
      <c r="I77" s="5"/>
      <c r="J77" s="5"/>
      <c r="K77" s="28" t="str">
        <f t="shared" si="10"/>
        <v> </v>
      </c>
      <c r="L77" s="109">
        <v>9</v>
      </c>
      <c r="M77" s="100">
        <v>6</v>
      </c>
      <c r="N77" s="100">
        <v>68</v>
      </c>
      <c r="O77" s="100">
        <v>8</v>
      </c>
      <c r="P77" s="28">
        <f t="shared" si="6"/>
        <v>11.8</v>
      </c>
      <c r="Q77" s="117">
        <v>5</v>
      </c>
      <c r="R77" s="102">
        <v>2</v>
      </c>
      <c r="S77" s="102">
        <v>28</v>
      </c>
      <c r="T77" s="102">
        <v>4</v>
      </c>
      <c r="U77" s="28">
        <f t="shared" si="7"/>
        <v>14.3</v>
      </c>
      <c r="V77" s="117">
        <v>8</v>
      </c>
      <c r="W77" s="102">
        <v>0</v>
      </c>
      <c r="X77" s="34">
        <f t="shared" si="8"/>
        <v>0</v>
      </c>
      <c r="Y77" s="102">
        <v>6</v>
      </c>
      <c r="Z77" s="102">
        <v>0</v>
      </c>
      <c r="AA77" s="29">
        <f t="shared" si="9"/>
        <v>0</v>
      </c>
    </row>
    <row r="78" spans="1:27" ht="16.5" customHeight="1">
      <c r="A78" s="10">
        <v>20</v>
      </c>
      <c r="B78" s="35">
        <v>429</v>
      </c>
      <c r="C78" s="10" t="s">
        <v>86</v>
      </c>
      <c r="D78" s="11" t="s">
        <v>135</v>
      </c>
      <c r="E78" s="97"/>
      <c r="F78" s="5"/>
      <c r="G78" s="5"/>
      <c r="H78" s="5"/>
      <c r="I78" s="5"/>
      <c r="J78" s="5"/>
      <c r="K78" s="28" t="str">
        <f t="shared" si="10"/>
        <v> </v>
      </c>
      <c r="L78" s="109">
        <v>16</v>
      </c>
      <c r="M78" s="100">
        <v>11</v>
      </c>
      <c r="N78" s="100">
        <v>125</v>
      </c>
      <c r="O78" s="100">
        <v>28</v>
      </c>
      <c r="P78" s="28">
        <f t="shared" si="6"/>
        <v>22.4</v>
      </c>
      <c r="Q78" s="117">
        <v>5</v>
      </c>
      <c r="R78" s="102">
        <v>2</v>
      </c>
      <c r="S78" s="102">
        <v>23</v>
      </c>
      <c r="T78" s="102">
        <v>3</v>
      </c>
      <c r="U78" s="28">
        <f t="shared" si="7"/>
        <v>13</v>
      </c>
      <c r="V78" s="117">
        <v>4</v>
      </c>
      <c r="W78" s="102">
        <v>0</v>
      </c>
      <c r="X78" s="34">
        <f t="shared" si="8"/>
        <v>0</v>
      </c>
      <c r="Y78" s="102">
        <v>4</v>
      </c>
      <c r="Z78" s="102">
        <v>0</v>
      </c>
      <c r="AA78" s="29">
        <f t="shared" si="9"/>
        <v>0</v>
      </c>
    </row>
    <row r="79" spans="1:27" ht="16.5" customHeight="1">
      <c r="A79" s="10">
        <v>20</v>
      </c>
      <c r="B79" s="35">
        <v>430</v>
      </c>
      <c r="C79" s="10" t="s">
        <v>86</v>
      </c>
      <c r="D79" s="11" t="s">
        <v>136</v>
      </c>
      <c r="E79" s="97"/>
      <c r="F79" s="5"/>
      <c r="G79" s="5"/>
      <c r="H79" s="5"/>
      <c r="I79" s="5"/>
      <c r="J79" s="5"/>
      <c r="K79" s="28" t="str">
        <f t="shared" si="10"/>
        <v> </v>
      </c>
      <c r="L79" s="109">
        <v>14</v>
      </c>
      <c r="M79" s="100">
        <v>9</v>
      </c>
      <c r="N79" s="100">
        <v>173</v>
      </c>
      <c r="O79" s="100">
        <v>24</v>
      </c>
      <c r="P79" s="28">
        <v>13.9</v>
      </c>
      <c r="Q79" s="109">
        <v>5</v>
      </c>
      <c r="R79" s="100">
        <v>2</v>
      </c>
      <c r="S79" s="100">
        <v>26</v>
      </c>
      <c r="T79" s="100">
        <v>3</v>
      </c>
      <c r="U79" s="28">
        <v>11.5</v>
      </c>
      <c r="V79" s="109">
        <v>6</v>
      </c>
      <c r="W79" s="100">
        <v>0</v>
      </c>
      <c r="X79" s="34">
        <f t="shared" si="8"/>
        <v>0</v>
      </c>
      <c r="Y79" s="100">
        <v>6</v>
      </c>
      <c r="Z79" s="100">
        <v>0</v>
      </c>
      <c r="AA79" s="29">
        <v>0</v>
      </c>
    </row>
    <row r="80" spans="1:27" ht="16.5" customHeight="1">
      <c r="A80" s="10">
        <v>20</v>
      </c>
      <c r="B80" s="35">
        <v>441</v>
      </c>
      <c r="C80" s="10" t="s">
        <v>86</v>
      </c>
      <c r="D80" s="168" t="s">
        <v>182</v>
      </c>
      <c r="E80" s="97"/>
      <c r="F80" s="5"/>
      <c r="G80" s="5"/>
      <c r="H80" s="5"/>
      <c r="I80" s="5"/>
      <c r="J80" s="5"/>
      <c r="K80" s="28" t="str">
        <f t="shared" si="10"/>
        <v> </v>
      </c>
      <c r="L80" s="109">
        <v>10</v>
      </c>
      <c r="M80" s="100">
        <v>7</v>
      </c>
      <c r="N80" s="100">
        <v>97</v>
      </c>
      <c r="O80" s="100">
        <v>18</v>
      </c>
      <c r="P80" s="28">
        <f t="shared" si="6"/>
        <v>18.6</v>
      </c>
      <c r="Q80" s="117">
        <v>5</v>
      </c>
      <c r="R80" s="102">
        <v>2</v>
      </c>
      <c r="S80" s="102">
        <v>34</v>
      </c>
      <c r="T80" s="102">
        <v>3</v>
      </c>
      <c r="U80" s="28">
        <f t="shared" si="7"/>
        <v>8.8</v>
      </c>
      <c r="V80" s="117">
        <v>13</v>
      </c>
      <c r="W80" s="102">
        <v>1</v>
      </c>
      <c r="X80" s="34">
        <f t="shared" si="8"/>
        <v>7.7</v>
      </c>
      <c r="Y80" s="102">
        <v>13</v>
      </c>
      <c r="Z80" s="102">
        <v>1</v>
      </c>
      <c r="AA80" s="29">
        <f t="shared" si="9"/>
        <v>7.7</v>
      </c>
    </row>
    <row r="81" spans="1:27" ht="16.5" customHeight="1">
      <c r="A81" s="10">
        <v>20</v>
      </c>
      <c r="B81" s="35">
        <v>444</v>
      </c>
      <c r="C81" s="10" t="s">
        <v>86</v>
      </c>
      <c r="D81" s="11" t="s">
        <v>137</v>
      </c>
      <c r="E81" s="97"/>
      <c r="F81" s="5"/>
      <c r="G81" s="5"/>
      <c r="H81" s="5"/>
      <c r="I81" s="5"/>
      <c r="J81" s="5"/>
      <c r="K81" s="28" t="str">
        <f t="shared" si="10"/>
        <v> </v>
      </c>
      <c r="L81" s="109">
        <v>9</v>
      </c>
      <c r="M81" s="100">
        <v>4</v>
      </c>
      <c r="N81" s="100">
        <v>93</v>
      </c>
      <c r="O81" s="100">
        <v>8</v>
      </c>
      <c r="P81" s="28">
        <f t="shared" si="6"/>
        <v>8.6</v>
      </c>
      <c r="Q81" s="117">
        <v>5</v>
      </c>
      <c r="R81" s="102">
        <v>2</v>
      </c>
      <c r="S81" s="102">
        <v>27</v>
      </c>
      <c r="T81" s="102">
        <v>3</v>
      </c>
      <c r="U81" s="28">
        <f t="shared" si="7"/>
        <v>11.1</v>
      </c>
      <c r="V81" s="117">
        <v>6</v>
      </c>
      <c r="W81" s="102">
        <v>0</v>
      </c>
      <c r="X81" s="34">
        <f t="shared" si="8"/>
        <v>0</v>
      </c>
      <c r="Y81" s="102">
        <v>6</v>
      </c>
      <c r="Z81" s="102">
        <v>0</v>
      </c>
      <c r="AA81" s="29">
        <f t="shared" si="9"/>
        <v>0</v>
      </c>
    </row>
    <row r="82" spans="1:27" ht="16.5" customHeight="1">
      <c r="A82" s="10">
        <v>20</v>
      </c>
      <c r="B82" s="35">
        <v>445</v>
      </c>
      <c r="C82" s="93" t="s">
        <v>383</v>
      </c>
      <c r="D82" s="11" t="s">
        <v>363</v>
      </c>
      <c r="E82" s="97"/>
      <c r="F82" s="5"/>
      <c r="G82" s="5"/>
      <c r="H82" s="5"/>
      <c r="I82" s="5"/>
      <c r="J82" s="5"/>
      <c r="K82" s="28" t="str">
        <f t="shared" si="10"/>
        <v> </v>
      </c>
      <c r="L82" s="109">
        <v>7</v>
      </c>
      <c r="M82" s="100">
        <v>3</v>
      </c>
      <c r="N82" s="100">
        <v>59</v>
      </c>
      <c r="O82" s="100">
        <v>3</v>
      </c>
      <c r="P82" s="28">
        <f t="shared" si="6"/>
        <v>5.1</v>
      </c>
      <c r="Q82" s="117">
        <v>5</v>
      </c>
      <c r="R82" s="102">
        <v>2</v>
      </c>
      <c r="S82" s="102">
        <v>30</v>
      </c>
      <c r="T82" s="102">
        <v>5</v>
      </c>
      <c r="U82" s="28">
        <f t="shared" si="7"/>
        <v>16.7</v>
      </c>
      <c r="V82" s="117">
        <v>7</v>
      </c>
      <c r="W82" s="102">
        <v>1</v>
      </c>
      <c r="X82" s="34">
        <f t="shared" si="8"/>
        <v>14.3</v>
      </c>
      <c r="Y82" s="102">
        <v>7</v>
      </c>
      <c r="Z82" s="102">
        <v>1</v>
      </c>
      <c r="AA82" s="29">
        <f t="shared" si="9"/>
        <v>14.3</v>
      </c>
    </row>
    <row r="83" spans="1:27" ht="16.5" customHeight="1">
      <c r="A83" s="10">
        <v>20</v>
      </c>
      <c r="B83" s="35">
        <v>446</v>
      </c>
      <c r="C83" s="10" t="s">
        <v>86</v>
      </c>
      <c r="D83" s="11" t="s">
        <v>138</v>
      </c>
      <c r="E83" s="97"/>
      <c r="F83" s="5"/>
      <c r="G83" s="5"/>
      <c r="H83" s="5"/>
      <c r="I83" s="5"/>
      <c r="J83" s="5"/>
      <c r="K83" s="28" t="str">
        <f t="shared" si="10"/>
        <v> </v>
      </c>
      <c r="L83" s="109">
        <v>5</v>
      </c>
      <c r="M83" s="100">
        <v>4</v>
      </c>
      <c r="N83" s="100">
        <v>50</v>
      </c>
      <c r="O83" s="100">
        <v>8</v>
      </c>
      <c r="P83" s="28">
        <f t="shared" si="6"/>
        <v>16</v>
      </c>
      <c r="Q83" s="117">
        <v>4</v>
      </c>
      <c r="R83" s="102">
        <v>2</v>
      </c>
      <c r="S83" s="102">
        <v>25</v>
      </c>
      <c r="T83" s="102">
        <v>3</v>
      </c>
      <c r="U83" s="28">
        <f t="shared" si="7"/>
        <v>12</v>
      </c>
      <c r="V83" s="117">
        <v>9</v>
      </c>
      <c r="W83" s="102">
        <v>1</v>
      </c>
      <c r="X83" s="34">
        <f t="shared" si="8"/>
        <v>11.1</v>
      </c>
      <c r="Y83" s="102">
        <v>8</v>
      </c>
      <c r="Z83" s="102">
        <v>0</v>
      </c>
      <c r="AA83" s="29">
        <f t="shared" si="9"/>
        <v>0</v>
      </c>
    </row>
    <row r="84" spans="1:27" ht="16.5" customHeight="1">
      <c r="A84" s="10">
        <v>20</v>
      </c>
      <c r="B84" s="35">
        <v>447</v>
      </c>
      <c r="C84" s="10" t="s">
        <v>86</v>
      </c>
      <c r="D84" s="11" t="s">
        <v>139</v>
      </c>
      <c r="E84" s="97"/>
      <c r="F84" s="5"/>
      <c r="G84" s="5"/>
      <c r="H84" s="5"/>
      <c r="I84" s="5"/>
      <c r="J84" s="5"/>
      <c r="K84" s="28" t="str">
        <f t="shared" si="10"/>
        <v> </v>
      </c>
      <c r="L84" s="109">
        <v>6</v>
      </c>
      <c r="M84" s="100">
        <v>5</v>
      </c>
      <c r="N84" s="100">
        <v>46</v>
      </c>
      <c r="O84" s="100">
        <v>15</v>
      </c>
      <c r="P84" s="28">
        <f t="shared" si="6"/>
        <v>32.6</v>
      </c>
      <c r="Q84" s="109">
        <v>5</v>
      </c>
      <c r="R84" s="100">
        <v>2</v>
      </c>
      <c r="S84" s="102">
        <v>31</v>
      </c>
      <c r="T84" s="102">
        <v>3</v>
      </c>
      <c r="U84" s="28">
        <f t="shared" si="7"/>
        <v>9.7</v>
      </c>
      <c r="V84" s="117">
        <v>8</v>
      </c>
      <c r="W84" s="102">
        <v>2</v>
      </c>
      <c r="X84" s="34">
        <f t="shared" si="8"/>
        <v>25</v>
      </c>
      <c r="Y84" s="100">
        <v>8</v>
      </c>
      <c r="Z84" s="100">
        <v>2</v>
      </c>
      <c r="AA84" s="29">
        <f t="shared" si="9"/>
        <v>25</v>
      </c>
    </row>
    <row r="85" spans="1:27" ht="16.5" customHeight="1">
      <c r="A85" s="10">
        <v>20</v>
      </c>
      <c r="B85" s="35">
        <v>448</v>
      </c>
      <c r="C85" s="10" t="s">
        <v>86</v>
      </c>
      <c r="D85" s="11" t="s">
        <v>140</v>
      </c>
      <c r="E85" s="97"/>
      <c r="F85" s="5"/>
      <c r="G85" s="5"/>
      <c r="H85" s="5"/>
      <c r="I85" s="5"/>
      <c r="J85" s="5"/>
      <c r="K85" s="28" t="str">
        <f t="shared" si="10"/>
        <v> </v>
      </c>
      <c r="L85" s="109">
        <v>5</v>
      </c>
      <c r="M85" s="100">
        <v>4</v>
      </c>
      <c r="N85" s="100">
        <v>56</v>
      </c>
      <c r="O85" s="100">
        <v>6</v>
      </c>
      <c r="P85" s="28">
        <f t="shared" si="6"/>
        <v>10.7</v>
      </c>
      <c r="Q85" s="117">
        <v>5</v>
      </c>
      <c r="R85" s="102">
        <v>3</v>
      </c>
      <c r="S85" s="102">
        <v>25</v>
      </c>
      <c r="T85" s="102">
        <v>4</v>
      </c>
      <c r="U85" s="28">
        <f t="shared" si="7"/>
        <v>16</v>
      </c>
      <c r="V85" s="117">
        <v>8</v>
      </c>
      <c r="W85" s="102">
        <v>1</v>
      </c>
      <c r="X85" s="34">
        <f t="shared" si="8"/>
        <v>12.5</v>
      </c>
      <c r="Y85" s="102">
        <v>4</v>
      </c>
      <c r="Z85" s="102">
        <v>1</v>
      </c>
      <c r="AA85" s="29">
        <f t="shared" si="9"/>
        <v>25</v>
      </c>
    </row>
    <row r="86" spans="1:27" ht="16.5" customHeight="1">
      <c r="A86" s="10">
        <v>20</v>
      </c>
      <c r="B86" s="46">
        <v>449</v>
      </c>
      <c r="C86" s="10" t="s">
        <v>86</v>
      </c>
      <c r="D86" s="11" t="s">
        <v>200</v>
      </c>
      <c r="E86" s="97"/>
      <c r="F86" s="5"/>
      <c r="G86" s="5"/>
      <c r="H86" s="5"/>
      <c r="I86" s="5"/>
      <c r="J86" s="5"/>
      <c r="K86" s="28" t="str">
        <f t="shared" si="10"/>
        <v> </v>
      </c>
      <c r="L86" s="109">
        <v>10</v>
      </c>
      <c r="M86" s="100">
        <v>7</v>
      </c>
      <c r="N86" s="100">
        <v>92</v>
      </c>
      <c r="O86" s="100">
        <v>13</v>
      </c>
      <c r="P86" s="28">
        <f t="shared" si="6"/>
        <v>14.1</v>
      </c>
      <c r="Q86" s="117">
        <v>5</v>
      </c>
      <c r="R86" s="102">
        <v>2</v>
      </c>
      <c r="S86" s="102">
        <v>30</v>
      </c>
      <c r="T86" s="102">
        <v>4</v>
      </c>
      <c r="U86" s="28">
        <f t="shared" si="7"/>
        <v>13.3</v>
      </c>
      <c r="V86" s="117">
        <v>13</v>
      </c>
      <c r="W86" s="102">
        <v>2</v>
      </c>
      <c r="X86" s="34">
        <v>15.4</v>
      </c>
      <c r="Y86" s="102">
        <v>10</v>
      </c>
      <c r="Z86" s="102">
        <v>1</v>
      </c>
      <c r="AA86" s="29">
        <v>10</v>
      </c>
    </row>
    <row r="87" spans="1:27" ht="16.5" customHeight="1">
      <c r="A87" s="10">
        <v>20</v>
      </c>
      <c r="B87" s="35">
        <v>450</v>
      </c>
      <c r="C87" s="10" t="s">
        <v>86</v>
      </c>
      <c r="D87" s="11" t="s">
        <v>141</v>
      </c>
      <c r="E87" s="94">
        <v>35</v>
      </c>
      <c r="F87" s="33" t="s">
        <v>388</v>
      </c>
      <c r="G87" s="102">
        <v>44</v>
      </c>
      <c r="H87" s="102">
        <v>32</v>
      </c>
      <c r="I87" s="102">
        <v>439</v>
      </c>
      <c r="J87" s="102">
        <v>112</v>
      </c>
      <c r="K87" s="28">
        <f t="shared" si="10"/>
        <v>25.5</v>
      </c>
      <c r="L87" s="109">
        <v>20</v>
      </c>
      <c r="M87" s="100">
        <v>12</v>
      </c>
      <c r="N87" s="100">
        <v>167</v>
      </c>
      <c r="O87" s="100">
        <v>47</v>
      </c>
      <c r="P87" s="28">
        <f t="shared" si="6"/>
        <v>28.1</v>
      </c>
      <c r="Q87" s="117">
        <v>5</v>
      </c>
      <c r="R87" s="102">
        <v>3</v>
      </c>
      <c r="S87" s="102">
        <v>30</v>
      </c>
      <c r="T87" s="102">
        <v>4</v>
      </c>
      <c r="U87" s="28">
        <f t="shared" si="7"/>
        <v>13.3</v>
      </c>
      <c r="V87" s="117">
        <v>10</v>
      </c>
      <c r="W87" s="102">
        <v>1</v>
      </c>
      <c r="X87" s="34">
        <f t="shared" si="8"/>
        <v>10</v>
      </c>
      <c r="Y87" s="102">
        <v>10</v>
      </c>
      <c r="Z87" s="102">
        <v>1</v>
      </c>
      <c r="AA87" s="29">
        <f t="shared" si="9"/>
        <v>10</v>
      </c>
    </row>
    <row r="88" spans="1:27" ht="16.5" customHeight="1">
      <c r="A88" s="10">
        <v>20</v>
      </c>
      <c r="B88" s="46">
        <v>451</v>
      </c>
      <c r="C88" s="9" t="s">
        <v>177</v>
      </c>
      <c r="D88" s="12" t="s">
        <v>179</v>
      </c>
      <c r="E88" s="97"/>
      <c r="F88" s="5"/>
      <c r="G88" s="5"/>
      <c r="H88" s="5"/>
      <c r="I88" s="5"/>
      <c r="J88" s="5"/>
      <c r="K88" s="28" t="str">
        <f t="shared" si="10"/>
        <v> </v>
      </c>
      <c r="L88" s="110">
        <v>13</v>
      </c>
      <c r="M88" s="100">
        <v>8</v>
      </c>
      <c r="N88" s="100">
        <v>168</v>
      </c>
      <c r="O88" s="100">
        <v>42</v>
      </c>
      <c r="P88" s="28">
        <f>IF(L88=""," ",ROUND(O88/N88*100,1))</f>
        <v>25</v>
      </c>
      <c r="Q88" s="111">
        <v>5</v>
      </c>
      <c r="R88" s="99">
        <v>3</v>
      </c>
      <c r="S88" s="99">
        <v>26</v>
      </c>
      <c r="T88" s="99">
        <v>5</v>
      </c>
      <c r="U88" s="28">
        <f>IF(Q88=""," ",ROUND(T88/S88*100,1))</f>
        <v>19.2</v>
      </c>
      <c r="V88" s="116">
        <v>6</v>
      </c>
      <c r="W88" s="99">
        <v>3</v>
      </c>
      <c r="X88" s="37">
        <f>IF(V88=""," ",ROUND(W88/V88*100,1))</f>
        <v>50</v>
      </c>
      <c r="Y88" s="99">
        <v>6</v>
      </c>
      <c r="Z88" s="99">
        <v>3</v>
      </c>
      <c r="AA88" s="29">
        <f>IF(Y88=""," ",ROUND(Z88/Y88*100,1))</f>
        <v>50</v>
      </c>
    </row>
    <row r="89" spans="1:27" ht="16.5" customHeight="1">
      <c r="A89" s="10">
        <v>20</v>
      </c>
      <c r="B89" s="35">
        <v>461</v>
      </c>
      <c r="C89" s="10" t="s">
        <v>86</v>
      </c>
      <c r="D89" s="11" t="s">
        <v>143</v>
      </c>
      <c r="E89" s="97"/>
      <c r="F89" s="5"/>
      <c r="G89" s="5"/>
      <c r="H89" s="5"/>
      <c r="I89" s="5"/>
      <c r="J89" s="5"/>
      <c r="K89" s="28" t="str">
        <f t="shared" si="10"/>
        <v> </v>
      </c>
      <c r="L89" s="109">
        <v>39</v>
      </c>
      <c r="M89" s="100">
        <v>33</v>
      </c>
      <c r="N89" s="100">
        <v>479</v>
      </c>
      <c r="O89" s="100">
        <v>111</v>
      </c>
      <c r="P89" s="28">
        <f t="shared" si="6"/>
        <v>23.2</v>
      </c>
      <c r="Q89" s="117">
        <v>5</v>
      </c>
      <c r="R89" s="102">
        <v>2</v>
      </c>
      <c r="S89" s="102">
        <v>36</v>
      </c>
      <c r="T89" s="102">
        <v>2</v>
      </c>
      <c r="U89" s="28">
        <f t="shared" si="7"/>
        <v>5.6</v>
      </c>
      <c r="V89" s="117">
        <v>16</v>
      </c>
      <c r="W89" s="102">
        <v>2</v>
      </c>
      <c r="X89" s="34">
        <f t="shared" si="8"/>
        <v>12.5</v>
      </c>
      <c r="Y89" s="102">
        <v>16</v>
      </c>
      <c r="Z89" s="102">
        <v>2</v>
      </c>
      <c r="AA89" s="29">
        <f t="shared" si="9"/>
        <v>12.5</v>
      </c>
    </row>
    <row r="90" spans="1:27" ht="16.5" customHeight="1">
      <c r="A90" s="10">
        <v>20</v>
      </c>
      <c r="B90" s="35">
        <v>462</v>
      </c>
      <c r="C90" s="10" t="s">
        <v>86</v>
      </c>
      <c r="D90" s="11" t="s">
        <v>144</v>
      </c>
      <c r="E90" s="97"/>
      <c r="F90" s="5"/>
      <c r="G90" s="5"/>
      <c r="H90" s="5"/>
      <c r="I90" s="5"/>
      <c r="J90" s="5"/>
      <c r="K90" s="28" t="str">
        <f t="shared" si="10"/>
        <v> </v>
      </c>
      <c r="L90" s="109">
        <v>12</v>
      </c>
      <c r="M90" s="100">
        <v>10</v>
      </c>
      <c r="N90" s="100">
        <v>155</v>
      </c>
      <c r="O90" s="100">
        <v>32</v>
      </c>
      <c r="P90" s="28">
        <f t="shared" si="6"/>
        <v>20.6</v>
      </c>
      <c r="Q90" s="117">
        <v>5</v>
      </c>
      <c r="R90" s="102">
        <v>2</v>
      </c>
      <c r="S90" s="102">
        <v>35</v>
      </c>
      <c r="T90" s="102">
        <v>6</v>
      </c>
      <c r="U90" s="28">
        <f t="shared" si="7"/>
        <v>17.1</v>
      </c>
      <c r="V90" s="117">
        <v>20</v>
      </c>
      <c r="W90" s="102">
        <v>1</v>
      </c>
      <c r="X90" s="34">
        <f t="shared" si="8"/>
        <v>5</v>
      </c>
      <c r="Y90" s="102">
        <v>15</v>
      </c>
      <c r="Z90" s="102">
        <v>1</v>
      </c>
      <c r="AA90" s="29">
        <f t="shared" si="9"/>
        <v>6.7</v>
      </c>
    </row>
    <row r="91" spans="1:27" ht="16.5" customHeight="1">
      <c r="A91" s="10">
        <v>20</v>
      </c>
      <c r="B91" s="35">
        <v>466</v>
      </c>
      <c r="C91" s="10" t="s">
        <v>86</v>
      </c>
      <c r="D91" s="11" t="s">
        <v>145</v>
      </c>
      <c r="E91" s="97"/>
      <c r="F91" s="5"/>
      <c r="G91" s="5"/>
      <c r="H91" s="5"/>
      <c r="I91" s="5"/>
      <c r="J91" s="5"/>
      <c r="K91" s="28" t="str">
        <f t="shared" si="10"/>
        <v> </v>
      </c>
      <c r="L91" s="109">
        <v>13</v>
      </c>
      <c r="M91" s="100">
        <v>10</v>
      </c>
      <c r="N91" s="100">
        <v>177</v>
      </c>
      <c r="O91" s="100">
        <v>27</v>
      </c>
      <c r="P91" s="28">
        <f t="shared" si="6"/>
        <v>15.3</v>
      </c>
      <c r="Q91" s="117">
        <v>5</v>
      </c>
      <c r="R91" s="102">
        <v>2</v>
      </c>
      <c r="S91" s="102">
        <v>32</v>
      </c>
      <c r="T91" s="102">
        <v>4</v>
      </c>
      <c r="U91" s="28">
        <f t="shared" si="7"/>
        <v>12.5</v>
      </c>
      <c r="V91" s="117">
        <v>28</v>
      </c>
      <c r="W91" s="102">
        <v>5</v>
      </c>
      <c r="X91" s="34">
        <f t="shared" si="8"/>
        <v>17.9</v>
      </c>
      <c r="Y91" s="102">
        <v>24</v>
      </c>
      <c r="Z91" s="102">
        <v>1</v>
      </c>
      <c r="AA91" s="29">
        <f t="shared" si="9"/>
        <v>4.2</v>
      </c>
    </row>
    <row r="92" spans="1:27" ht="16.5" customHeight="1">
      <c r="A92" s="10">
        <v>20</v>
      </c>
      <c r="B92" s="35">
        <v>467</v>
      </c>
      <c r="C92" s="10" t="s">
        <v>86</v>
      </c>
      <c r="D92" s="11" t="s">
        <v>146</v>
      </c>
      <c r="E92" s="97"/>
      <c r="F92" s="5"/>
      <c r="G92" s="5"/>
      <c r="H92" s="5"/>
      <c r="I92" s="5"/>
      <c r="J92" s="5"/>
      <c r="K92" s="28" t="str">
        <f t="shared" si="10"/>
        <v> </v>
      </c>
      <c r="L92" s="109">
        <v>10</v>
      </c>
      <c r="M92" s="100">
        <v>8</v>
      </c>
      <c r="N92" s="100">
        <v>119</v>
      </c>
      <c r="O92" s="100">
        <v>30</v>
      </c>
      <c r="P92" s="28">
        <f t="shared" si="6"/>
        <v>25.2</v>
      </c>
      <c r="Q92" s="117">
        <v>5</v>
      </c>
      <c r="R92" s="102">
        <v>2</v>
      </c>
      <c r="S92" s="102">
        <v>29</v>
      </c>
      <c r="T92" s="102">
        <v>7</v>
      </c>
      <c r="U92" s="28">
        <f t="shared" si="7"/>
        <v>24.1</v>
      </c>
      <c r="V92" s="117">
        <v>9</v>
      </c>
      <c r="W92" s="102">
        <v>1</v>
      </c>
      <c r="X92" s="34">
        <f t="shared" si="8"/>
        <v>11.1</v>
      </c>
      <c r="Y92" s="102">
        <v>9</v>
      </c>
      <c r="Z92" s="102">
        <v>1</v>
      </c>
      <c r="AA92" s="29">
        <f t="shared" si="9"/>
        <v>11.1</v>
      </c>
    </row>
    <row r="93" spans="1:27" ht="16.5" customHeight="1">
      <c r="A93" s="10">
        <v>20</v>
      </c>
      <c r="B93" s="35">
        <v>481</v>
      </c>
      <c r="C93" s="10" t="s">
        <v>86</v>
      </c>
      <c r="D93" s="11" t="s">
        <v>147</v>
      </c>
      <c r="E93" s="94">
        <v>40</v>
      </c>
      <c r="F93" s="33" t="s">
        <v>389</v>
      </c>
      <c r="G93" s="102">
        <v>55</v>
      </c>
      <c r="H93" s="102">
        <v>45</v>
      </c>
      <c r="I93" s="102">
        <v>968</v>
      </c>
      <c r="J93" s="102">
        <v>315</v>
      </c>
      <c r="K93" s="28">
        <f t="shared" si="10"/>
        <v>32.5</v>
      </c>
      <c r="L93" s="109">
        <v>22</v>
      </c>
      <c r="M93" s="100">
        <v>19</v>
      </c>
      <c r="N93" s="100">
        <v>270</v>
      </c>
      <c r="O93" s="100">
        <v>84</v>
      </c>
      <c r="P93" s="28">
        <f t="shared" si="6"/>
        <v>31.1</v>
      </c>
      <c r="Q93" s="117">
        <v>5</v>
      </c>
      <c r="R93" s="102">
        <v>4</v>
      </c>
      <c r="S93" s="102">
        <v>33</v>
      </c>
      <c r="T93" s="102">
        <v>8</v>
      </c>
      <c r="U93" s="28">
        <f t="shared" si="7"/>
        <v>24.2</v>
      </c>
      <c r="V93" s="117">
        <v>10</v>
      </c>
      <c r="W93" s="102">
        <v>0</v>
      </c>
      <c r="X93" s="34">
        <f t="shared" si="8"/>
        <v>0</v>
      </c>
      <c r="Y93" s="102">
        <v>10</v>
      </c>
      <c r="Z93" s="102">
        <v>0</v>
      </c>
      <c r="AA93" s="29">
        <f t="shared" si="9"/>
        <v>0</v>
      </c>
    </row>
    <row r="94" spans="1:27" ht="16.5" customHeight="1">
      <c r="A94" s="10">
        <v>20</v>
      </c>
      <c r="B94" s="35">
        <v>482</v>
      </c>
      <c r="C94" s="10" t="s">
        <v>86</v>
      </c>
      <c r="D94" s="11" t="s">
        <v>148</v>
      </c>
      <c r="E94" s="97"/>
      <c r="F94" s="5"/>
      <c r="G94" s="5"/>
      <c r="H94" s="5"/>
      <c r="I94" s="5"/>
      <c r="J94" s="5"/>
      <c r="K94" s="28" t="str">
        <f t="shared" si="10"/>
        <v> </v>
      </c>
      <c r="L94" s="111">
        <v>9</v>
      </c>
      <c r="M94" s="99">
        <v>6</v>
      </c>
      <c r="N94" s="99">
        <v>113</v>
      </c>
      <c r="O94" s="99">
        <v>19</v>
      </c>
      <c r="P94" s="28">
        <f>IF(L94=""," ",ROUND(O94/N94*100,1))</f>
        <v>16.8</v>
      </c>
      <c r="Q94" s="111">
        <v>5</v>
      </c>
      <c r="R94" s="99">
        <v>3</v>
      </c>
      <c r="S94" s="99">
        <v>30</v>
      </c>
      <c r="T94" s="99">
        <v>5</v>
      </c>
      <c r="U94" s="28">
        <f>IF(Q94=""," ",ROUND(T94/S94*100,1))</f>
        <v>16.7</v>
      </c>
      <c r="V94" s="116">
        <v>6</v>
      </c>
      <c r="W94" s="99">
        <v>0</v>
      </c>
      <c r="X94" s="37">
        <f>IF(V94=""," ",ROUND(W94/V94*100,1))</f>
        <v>0</v>
      </c>
      <c r="Y94" s="99">
        <v>6</v>
      </c>
      <c r="Z94" s="99">
        <v>0</v>
      </c>
      <c r="AA94" s="29">
        <f>IF(Y94=""," ",ROUND(Z94/Y94*100,1))</f>
        <v>0</v>
      </c>
    </row>
    <row r="95" spans="1:27" ht="16.5" customHeight="1">
      <c r="A95" s="10">
        <v>20</v>
      </c>
      <c r="B95" s="35">
        <v>483</v>
      </c>
      <c r="C95" s="10" t="s">
        <v>86</v>
      </c>
      <c r="D95" s="11" t="s">
        <v>149</v>
      </c>
      <c r="E95" s="97"/>
      <c r="F95" s="5"/>
      <c r="G95" s="5"/>
      <c r="H95" s="5"/>
      <c r="I95" s="5"/>
      <c r="J95" s="5"/>
      <c r="K95" s="28" t="str">
        <f t="shared" si="10"/>
        <v> </v>
      </c>
      <c r="L95" s="109">
        <v>11</v>
      </c>
      <c r="M95" s="100">
        <v>3</v>
      </c>
      <c r="N95" s="100">
        <v>78</v>
      </c>
      <c r="O95" s="100">
        <v>29</v>
      </c>
      <c r="P95" s="28">
        <f t="shared" si="6"/>
        <v>37.2</v>
      </c>
      <c r="Q95" s="117">
        <v>5</v>
      </c>
      <c r="R95" s="102">
        <v>2</v>
      </c>
      <c r="S95" s="102">
        <v>27</v>
      </c>
      <c r="T95" s="102">
        <v>4</v>
      </c>
      <c r="U95" s="28">
        <f t="shared" si="7"/>
        <v>14.8</v>
      </c>
      <c r="V95" s="117">
        <v>5</v>
      </c>
      <c r="W95" s="102">
        <v>0</v>
      </c>
      <c r="X95" s="34">
        <f t="shared" si="8"/>
        <v>0</v>
      </c>
      <c r="Y95" s="102">
        <v>5</v>
      </c>
      <c r="Z95" s="102">
        <v>0</v>
      </c>
      <c r="AA95" s="29">
        <f t="shared" si="9"/>
        <v>0</v>
      </c>
    </row>
    <row r="96" spans="1:27" ht="16.5" customHeight="1">
      <c r="A96" s="10">
        <v>20</v>
      </c>
      <c r="B96" s="35">
        <v>484</v>
      </c>
      <c r="C96" s="10" t="s">
        <v>86</v>
      </c>
      <c r="D96" s="11" t="s">
        <v>165</v>
      </c>
      <c r="E96" s="97"/>
      <c r="F96" s="5"/>
      <c r="G96" s="5"/>
      <c r="H96" s="5"/>
      <c r="I96" s="5"/>
      <c r="J96" s="5"/>
      <c r="K96" s="28" t="str">
        <f t="shared" si="10"/>
        <v> </v>
      </c>
      <c r="L96" s="109">
        <v>11</v>
      </c>
      <c r="M96" s="100">
        <v>4</v>
      </c>
      <c r="N96" s="100">
        <v>104</v>
      </c>
      <c r="O96" s="100">
        <v>7</v>
      </c>
      <c r="P96" s="28">
        <f t="shared" si="6"/>
        <v>6.7</v>
      </c>
      <c r="Q96" s="117">
        <v>5</v>
      </c>
      <c r="R96" s="102">
        <v>2</v>
      </c>
      <c r="S96" s="102">
        <v>25</v>
      </c>
      <c r="T96" s="102">
        <v>3</v>
      </c>
      <c r="U96" s="28">
        <f t="shared" si="7"/>
        <v>12</v>
      </c>
      <c r="V96" s="117">
        <v>9</v>
      </c>
      <c r="W96" s="102">
        <v>0</v>
      </c>
      <c r="X96" s="34">
        <f t="shared" si="8"/>
        <v>0</v>
      </c>
      <c r="Y96" s="102">
        <v>8</v>
      </c>
      <c r="Z96" s="102">
        <v>0</v>
      </c>
      <c r="AA96" s="29">
        <f t="shared" si="9"/>
        <v>0</v>
      </c>
    </row>
    <row r="97" spans="1:27" ht="16.5" customHeight="1">
      <c r="A97" s="10">
        <v>20</v>
      </c>
      <c r="B97" s="46">
        <v>485</v>
      </c>
      <c r="C97" s="10" t="s">
        <v>86</v>
      </c>
      <c r="D97" s="11" t="s">
        <v>201</v>
      </c>
      <c r="E97" s="97"/>
      <c r="F97" s="5"/>
      <c r="G97" s="5"/>
      <c r="H97" s="5"/>
      <c r="I97" s="5"/>
      <c r="J97" s="5"/>
      <c r="K97" s="28" t="str">
        <f t="shared" si="10"/>
        <v> </v>
      </c>
      <c r="L97" s="109">
        <v>7</v>
      </c>
      <c r="M97" s="100">
        <v>6</v>
      </c>
      <c r="N97" s="100">
        <v>108</v>
      </c>
      <c r="O97" s="100">
        <v>27</v>
      </c>
      <c r="P97" s="28">
        <f t="shared" si="6"/>
        <v>25</v>
      </c>
      <c r="Q97" s="109">
        <v>5</v>
      </c>
      <c r="R97" s="100">
        <v>2</v>
      </c>
      <c r="S97" s="100">
        <v>32</v>
      </c>
      <c r="T97" s="100">
        <v>4</v>
      </c>
      <c r="U97" s="28">
        <f t="shared" si="7"/>
        <v>12.5</v>
      </c>
      <c r="V97" s="117">
        <v>10</v>
      </c>
      <c r="W97" s="102">
        <v>0</v>
      </c>
      <c r="X97" s="34">
        <f t="shared" si="8"/>
        <v>0</v>
      </c>
      <c r="Y97" s="102">
        <v>10</v>
      </c>
      <c r="Z97" s="102">
        <v>0</v>
      </c>
      <c r="AA97" s="29">
        <f t="shared" si="9"/>
        <v>0</v>
      </c>
    </row>
    <row r="98" spans="1:27" ht="16.5" customHeight="1">
      <c r="A98" s="10">
        <v>20</v>
      </c>
      <c r="B98" s="35">
        <v>486</v>
      </c>
      <c r="C98" s="10" t="s">
        <v>86</v>
      </c>
      <c r="D98" s="11" t="s">
        <v>150</v>
      </c>
      <c r="E98" s="97"/>
      <c r="F98" s="5"/>
      <c r="G98" s="5"/>
      <c r="H98" s="5"/>
      <c r="I98" s="5"/>
      <c r="J98" s="5"/>
      <c r="K98" s="28" t="str">
        <f t="shared" si="10"/>
        <v> </v>
      </c>
      <c r="L98" s="109">
        <v>12</v>
      </c>
      <c r="M98" s="100">
        <v>8</v>
      </c>
      <c r="N98" s="100">
        <v>139</v>
      </c>
      <c r="O98" s="100">
        <v>24</v>
      </c>
      <c r="P98" s="28">
        <f t="shared" si="6"/>
        <v>17.3</v>
      </c>
      <c r="Q98" s="117">
        <v>5</v>
      </c>
      <c r="R98" s="102">
        <v>2</v>
      </c>
      <c r="S98" s="102">
        <v>28</v>
      </c>
      <c r="T98" s="102">
        <v>3</v>
      </c>
      <c r="U98" s="28">
        <f t="shared" si="7"/>
        <v>10.7</v>
      </c>
      <c r="V98" s="117">
        <v>6</v>
      </c>
      <c r="W98" s="102">
        <v>0</v>
      </c>
      <c r="X98" s="34">
        <f t="shared" si="8"/>
        <v>0</v>
      </c>
      <c r="Y98" s="102">
        <v>6</v>
      </c>
      <c r="Z98" s="102">
        <v>0</v>
      </c>
      <c r="AA98" s="29">
        <f t="shared" si="9"/>
        <v>0</v>
      </c>
    </row>
    <row r="99" spans="1:27" ht="16.5" customHeight="1">
      <c r="A99" s="10">
        <v>20</v>
      </c>
      <c r="B99" s="35">
        <v>521</v>
      </c>
      <c r="C99" s="10" t="s">
        <v>86</v>
      </c>
      <c r="D99" s="11" t="s">
        <v>151</v>
      </c>
      <c r="E99" s="97"/>
      <c r="F99" s="5"/>
      <c r="G99" s="5"/>
      <c r="H99" s="5"/>
      <c r="I99" s="5"/>
      <c r="J99" s="5"/>
      <c r="K99" s="28" t="str">
        <f t="shared" si="10"/>
        <v> </v>
      </c>
      <c r="L99" s="109">
        <v>22</v>
      </c>
      <c r="M99" s="100">
        <v>20</v>
      </c>
      <c r="N99" s="100">
        <v>322</v>
      </c>
      <c r="O99" s="100">
        <v>83</v>
      </c>
      <c r="P99" s="28">
        <f t="shared" si="6"/>
        <v>25.8</v>
      </c>
      <c r="Q99" s="117">
        <v>5</v>
      </c>
      <c r="R99" s="102">
        <v>3</v>
      </c>
      <c r="S99" s="102">
        <v>30</v>
      </c>
      <c r="T99" s="102">
        <v>6</v>
      </c>
      <c r="U99" s="28">
        <f t="shared" si="7"/>
        <v>20</v>
      </c>
      <c r="V99" s="117">
        <v>21</v>
      </c>
      <c r="W99" s="102">
        <v>1</v>
      </c>
      <c r="X99" s="34">
        <f t="shared" si="8"/>
        <v>4.8</v>
      </c>
      <c r="Y99" s="102">
        <v>21</v>
      </c>
      <c r="Z99" s="102">
        <v>1</v>
      </c>
      <c r="AA99" s="29">
        <f t="shared" si="9"/>
        <v>4.8</v>
      </c>
    </row>
    <row r="100" spans="1:27" ht="16.5" customHeight="1">
      <c r="A100" s="10">
        <v>20</v>
      </c>
      <c r="B100" s="35">
        <v>541</v>
      </c>
      <c r="C100" s="10" t="s">
        <v>86</v>
      </c>
      <c r="D100" s="11" t="s">
        <v>152</v>
      </c>
      <c r="E100" s="97"/>
      <c r="F100" s="5"/>
      <c r="G100" s="5"/>
      <c r="H100" s="5"/>
      <c r="I100" s="5"/>
      <c r="J100" s="5"/>
      <c r="K100" s="28" t="str">
        <f t="shared" si="10"/>
        <v> </v>
      </c>
      <c r="L100" s="109">
        <v>30</v>
      </c>
      <c r="M100" s="100">
        <v>13</v>
      </c>
      <c r="N100" s="100">
        <v>145</v>
      </c>
      <c r="O100" s="100">
        <v>32</v>
      </c>
      <c r="P100" s="28">
        <v>22.1</v>
      </c>
      <c r="Q100" s="117">
        <v>5</v>
      </c>
      <c r="R100" s="102">
        <v>3</v>
      </c>
      <c r="S100" s="102">
        <v>29</v>
      </c>
      <c r="T100" s="102">
        <v>4</v>
      </c>
      <c r="U100" s="28">
        <v>13.8</v>
      </c>
      <c r="V100" s="117">
        <v>5</v>
      </c>
      <c r="W100" s="102">
        <v>0</v>
      </c>
      <c r="X100" s="34">
        <v>0</v>
      </c>
      <c r="Y100" s="102">
        <v>5</v>
      </c>
      <c r="Z100" s="102">
        <v>0</v>
      </c>
      <c r="AA100" s="29">
        <v>0</v>
      </c>
    </row>
    <row r="101" spans="1:27" ht="16.5" customHeight="1">
      <c r="A101" s="10">
        <v>20</v>
      </c>
      <c r="B101" s="46">
        <v>543</v>
      </c>
      <c r="C101" s="9" t="s">
        <v>177</v>
      </c>
      <c r="D101" s="12" t="s">
        <v>153</v>
      </c>
      <c r="E101" s="97"/>
      <c r="F101" s="5"/>
      <c r="G101" s="5"/>
      <c r="H101" s="5"/>
      <c r="I101" s="5"/>
      <c r="J101" s="5"/>
      <c r="K101" s="28" t="str">
        <f t="shared" si="10"/>
        <v> </v>
      </c>
      <c r="L101" s="110">
        <v>12</v>
      </c>
      <c r="M101" s="100">
        <v>7</v>
      </c>
      <c r="N101" s="100">
        <v>109</v>
      </c>
      <c r="O101" s="100">
        <v>26</v>
      </c>
      <c r="P101" s="28">
        <f>IF(L101=""," ",ROUND(O101/N101*100,1))</f>
        <v>23.9</v>
      </c>
      <c r="Q101" s="111">
        <v>5</v>
      </c>
      <c r="R101" s="99">
        <v>3</v>
      </c>
      <c r="S101" s="99">
        <v>32</v>
      </c>
      <c r="T101" s="99">
        <v>6</v>
      </c>
      <c r="U101" s="28">
        <f>IF(Q101=""," ",ROUND(T101/S101*100,1))</f>
        <v>18.8</v>
      </c>
      <c r="V101" s="116">
        <v>7</v>
      </c>
      <c r="W101" s="99">
        <v>0</v>
      </c>
      <c r="X101" s="37">
        <f>IF(V101=""," ",ROUND(W101/V101*100,1))</f>
        <v>0</v>
      </c>
      <c r="Y101" s="99">
        <v>7</v>
      </c>
      <c r="Z101" s="99">
        <v>0</v>
      </c>
      <c r="AA101" s="29">
        <f>IF(Y101=""," ",ROUND(Z101/Y101*100,1))</f>
        <v>0</v>
      </c>
    </row>
    <row r="102" spans="1:27" ht="16.5" customHeight="1">
      <c r="A102" s="10">
        <v>20</v>
      </c>
      <c r="B102" s="35">
        <v>561</v>
      </c>
      <c r="C102" s="10" t="s">
        <v>86</v>
      </c>
      <c r="D102" s="11" t="s">
        <v>154</v>
      </c>
      <c r="E102" s="94">
        <v>25</v>
      </c>
      <c r="F102" s="33" t="s">
        <v>367</v>
      </c>
      <c r="G102" s="102">
        <v>30</v>
      </c>
      <c r="H102" s="102">
        <v>26</v>
      </c>
      <c r="I102" s="102">
        <v>421</v>
      </c>
      <c r="J102" s="102">
        <v>93</v>
      </c>
      <c r="K102" s="28">
        <f t="shared" si="10"/>
        <v>22.1</v>
      </c>
      <c r="L102" s="109">
        <v>30</v>
      </c>
      <c r="M102" s="100">
        <v>26</v>
      </c>
      <c r="N102" s="100">
        <v>421</v>
      </c>
      <c r="O102" s="100">
        <v>93</v>
      </c>
      <c r="P102" s="28">
        <f t="shared" si="6"/>
        <v>22.1</v>
      </c>
      <c r="Q102" s="117">
        <v>5</v>
      </c>
      <c r="R102" s="102">
        <v>2</v>
      </c>
      <c r="S102" s="102">
        <v>36</v>
      </c>
      <c r="T102" s="102">
        <v>3</v>
      </c>
      <c r="U102" s="28">
        <f t="shared" si="7"/>
        <v>8.3</v>
      </c>
      <c r="V102" s="117">
        <v>13</v>
      </c>
      <c r="W102" s="102">
        <v>0</v>
      </c>
      <c r="X102" s="34">
        <f t="shared" si="8"/>
        <v>0</v>
      </c>
      <c r="Y102" s="102">
        <v>13</v>
      </c>
      <c r="Z102" s="102">
        <v>0</v>
      </c>
      <c r="AA102" s="29">
        <f t="shared" si="9"/>
        <v>0</v>
      </c>
    </row>
    <row r="103" spans="1:27" ht="16.5" customHeight="1">
      <c r="A103" s="10">
        <v>20</v>
      </c>
      <c r="B103" s="35">
        <v>562</v>
      </c>
      <c r="C103" s="10" t="s">
        <v>86</v>
      </c>
      <c r="D103" s="11" t="s">
        <v>155</v>
      </c>
      <c r="E103" s="97"/>
      <c r="F103" s="5"/>
      <c r="G103" s="5"/>
      <c r="H103" s="5"/>
      <c r="I103" s="5"/>
      <c r="J103" s="5"/>
      <c r="K103" s="28" t="str">
        <f t="shared" si="10"/>
        <v> </v>
      </c>
      <c r="L103" s="109">
        <v>16</v>
      </c>
      <c r="M103" s="100">
        <v>12</v>
      </c>
      <c r="N103" s="100">
        <v>240</v>
      </c>
      <c r="O103" s="100">
        <v>81</v>
      </c>
      <c r="P103" s="28">
        <f t="shared" si="6"/>
        <v>33.8</v>
      </c>
      <c r="Q103" s="117">
        <v>5</v>
      </c>
      <c r="R103" s="102">
        <v>3</v>
      </c>
      <c r="S103" s="102">
        <v>30</v>
      </c>
      <c r="T103" s="102">
        <v>6</v>
      </c>
      <c r="U103" s="28">
        <f t="shared" si="7"/>
        <v>20</v>
      </c>
      <c r="V103" s="117">
        <v>7</v>
      </c>
      <c r="W103" s="102">
        <v>1</v>
      </c>
      <c r="X103" s="34">
        <f t="shared" si="8"/>
        <v>14.3</v>
      </c>
      <c r="Y103" s="102">
        <v>7</v>
      </c>
      <c r="Z103" s="102">
        <v>1</v>
      </c>
      <c r="AA103" s="29">
        <f t="shared" si="9"/>
        <v>14.3</v>
      </c>
    </row>
    <row r="104" spans="1:27" ht="16.5" customHeight="1">
      <c r="A104" s="10">
        <v>20</v>
      </c>
      <c r="B104" s="35">
        <v>563</v>
      </c>
      <c r="C104" s="9" t="s">
        <v>177</v>
      </c>
      <c r="D104" s="38" t="s">
        <v>180</v>
      </c>
      <c r="E104" s="97"/>
      <c r="F104" s="5"/>
      <c r="G104" s="5"/>
      <c r="H104" s="5"/>
      <c r="I104" s="5"/>
      <c r="J104" s="5"/>
      <c r="K104" s="28" t="str">
        <f t="shared" si="10"/>
        <v> </v>
      </c>
      <c r="L104" s="110">
        <v>10</v>
      </c>
      <c r="M104" s="100">
        <v>8</v>
      </c>
      <c r="N104" s="100">
        <v>119</v>
      </c>
      <c r="O104" s="100">
        <v>30</v>
      </c>
      <c r="P104" s="28">
        <f>IF(L104=""," ",ROUND(O104/N104*100,1))</f>
        <v>25.2</v>
      </c>
      <c r="Q104" s="111">
        <v>5</v>
      </c>
      <c r="R104" s="99">
        <v>3</v>
      </c>
      <c r="S104" s="99">
        <v>22</v>
      </c>
      <c r="T104" s="99">
        <v>4</v>
      </c>
      <c r="U104" s="28">
        <f>IF(Q104=""," ",ROUND(T104/S104*100,1))</f>
        <v>18.2</v>
      </c>
      <c r="V104" s="116">
        <v>5</v>
      </c>
      <c r="W104" s="99">
        <v>0</v>
      </c>
      <c r="X104" s="37">
        <f>IF(V104=""," ",ROUND(W104/V104*100,1))</f>
        <v>0</v>
      </c>
      <c r="Y104" s="99">
        <v>5</v>
      </c>
      <c r="Z104" s="99">
        <v>0</v>
      </c>
      <c r="AA104" s="29">
        <f>IF(Y104=""," ",ROUND(Z104/Y104*100,1))</f>
        <v>0</v>
      </c>
    </row>
    <row r="105" spans="1:27" ht="16.5" customHeight="1">
      <c r="A105" s="10">
        <v>20</v>
      </c>
      <c r="B105" s="35">
        <v>581</v>
      </c>
      <c r="C105" s="10" t="s">
        <v>86</v>
      </c>
      <c r="D105" s="11" t="s">
        <v>157</v>
      </c>
      <c r="E105" s="97"/>
      <c r="F105" s="5"/>
      <c r="G105" s="5"/>
      <c r="H105" s="5"/>
      <c r="I105" s="5"/>
      <c r="J105" s="5"/>
      <c r="K105" s="28" t="str">
        <f t="shared" si="10"/>
        <v> </v>
      </c>
      <c r="L105" s="109">
        <v>24</v>
      </c>
      <c r="M105" s="100">
        <v>21</v>
      </c>
      <c r="N105" s="100">
        <v>249</v>
      </c>
      <c r="O105" s="100">
        <v>61</v>
      </c>
      <c r="P105" s="28">
        <f t="shared" si="6"/>
        <v>24.5</v>
      </c>
      <c r="Q105" s="117">
        <v>5</v>
      </c>
      <c r="R105" s="102">
        <v>3</v>
      </c>
      <c r="S105" s="102">
        <v>30</v>
      </c>
      <c r="T105" s="102">
        <v>4</v>
      </c>
      <c r="U105" s="28">
        <f t="shared" si="7"/>
        <v>13.3</v>
      </c>
      <c r="V105" s="117">
        <v>6</v>
      </c>
      <c r="W105" s="102">
        <v>0</v>
      </c>
      <c r="X105" s="34">
        <f t="shared" si="8"/>
        <v>0</v>
      </c>
      <c r="Y105" s="102">
        <v>6</v>
      </c>
      <c r="Z105" s="102">
        <v>0</v>
      </c>
      <c r="AA105" s="29">
        <f t="shared" si="9"/>
        <v>0</v>
      </c>
    </row>
    <row r="106" spans="1:27" ht="16.5" customHeight="1">
      <c r="A106" s="10">
        <v>20</v>
      </c>
      <c r="B106" s="46">
        <v>583</v>
      </c>
      <c r="C106" s="9" t="s">
        <v>177</v>
      </c>
      <c r="D106" s="12" t="s">
        <v>181</v>
      </c>
      <c r="E106" s="97"/>
      <c r="F106" s="5"/>
      <c r="G106" s="5"/>
      <c r="H106" s="5"/>
      <c r="I106" s="5"/>
      <c r="J106" s="5"/>
      <c r="K106" s="28" t="str">
        <f aca="true" t="shared" si="11" ref="K106:K111">IF(G106=""," ",ROUND(J106/I106*100,1))</f>
        <v> </v>
      </c>
      <c r="L106" s="110">
        <v>12</v>
      </c>
      <c r="M106" s="100">
        <v>10</v>
      </c>
      <c r="N106" s="100">
        <v>145</v>
      </c>
      <c r="O106" s="100">
        <v>51</v>
      </c>
      <c r="P106" s="28">
        <f>IF(L106=""," ",ROUND(O106/N106*100,1))</f>
        <v>35.2</v>
      </c>
      <c r="Q106" s="111">
        <v>5</v>
      </c>
      <c r="R106" s="99">
        <v>2</v>
      </c>
      <c r="S106" s="99">
        <v>32</v>
      </c>
      <c r="T106" s="99">
        <v>3</v>
      </c>
      <c r="U106" s="28">
        <f>IF(Q106=""," ",ROUND(T106/S106*100,1))</f>
        <v>9.4</v>
      </c>
      <c r="V106" s="116">
        <v>17</v>
      </c>
      <c r="W106" s="99">
        <v>1</v>
      </c>
      <c r="X106" s="37">
        <f>IF(V106=""," ",ROUND(W106/V106*100,1))</f>
        <v>5.9</v>
      </c>
      <c r="Y106" s="99">
        <v>14</v>
      </c>
      <c r="Z106" s="99">
        <v>0</v>
      </c>
      <c r="AA106" s="29">
        <f>IF(Y106=""," ",ROUND(Z106/Y106*100,1))</f>
        <v>0</v>
      </c>
    </row>
    <row r="107" spans="1:27" ht="16.5" customHeight="1">
      <c r="A107" s="10">
        <v>20</v>
      </c>
      <c r="B107" s="35">
        <v>584</v>
      </c>
      <c r="C107" s="10" t="s">
        <v>86</v>
      </c>
      <c r="D107" s="11" t="s">
        <v>159</v>
      </c>
      <c r="E107" s="97"/>
      <c r="F107" s="5"/>
      <c r="G107" s="5"/>
      <c r="H107" s="5"/>
      <c r="I107" s="5"/>
      <c r="J107" s="5"/>
      <c r="K107" s="28" t="str">
        <f t="shared" si="11"/>
        <v> </v>
      </c>
      <c r="L107" s="109">
        <v>20</v>
      </c>
      <c r="M107" s="100">
        <v>14</v>
      </c>
      <c r="N107" s="100">
        <v>198</v>
      </c>
      <c r="O107" s="100">
        <v>75</v>
      </c>
      <c r="P107" s="28">
        <f t="shared" si="6"/>
        <v>37.9</v>
      </c>
      <c r="Q107" s="117">
        <v>5</v>
      </c>
      <c r="R107" s="102">
        <v>3</v>
      </c>
      <c r="S107" s="102">
        <v>30</v>
      </c>
      <c r="T107" s="102">
        <v>3</v>
      </c>
      <c r="U107" s="28">
        <f t="shared" si="7"/>
        <v>10</v>
      </c>
      <c r="V107" s="117">
        <v>16</v>
      </c>
      <c r="W107" s="102">
        <v>3</v>
      </c>
      <c r="X107" s="34">
        <f t="shared" si="8"/>
        <v>18.8</v>
      </c>
      <c r="Y107" s="102">
        <v>16</v>
      </c>
      <c r="Z107" s="102">
        <v>3</v>
      </c>
      <c r="AA107" s="29">
        <f t="shared" si="9"/>
        <v>18.8</v>
      </c>
    </row>
    <row r="108" spans="1:27" ht="16.5" customHeight="1">
      <c r="A108" s="10">
        <v>20</v>
      </c>
      <c r="B108" s="35">
        <v>585</v>
      </c>
      <c r="C108" s="10" t="s">
        <v>86</v>
      </c>
      <c r="D108" s="11" t="s">
        <v>160</v>
      </c>
      <c r="E108" s="97"/>
      <c r="F108" s="5"/>
      <c r="G108" s="5"/>
      <c r="H108" s="5"/>
      <c r="I108" s="5"/>
      <c r="J108" s="5"/>
      <c r="K108" s="28" t="str">
        <f t="shared" si="11"/>
        <v> </v>
      </c>
      <c r="L108" s="110">
        <v>11</v>
      </c>
      <c r="M108" s="100">
        <v>7</v>
      </c>
      <c r="N108" s="100">
        <v>198</v>
      </c>
      <c r="O108" s="100">
        <v>43</v>
      </c>
      <c r="P108" s="28">
        <f>IF(L108=""," ",ROUND(O108/N108*100,1))</f>
        <v>21.7</v>
      </c>
      <c r="Q108" s="111">
        <v>5</v>
      </c>
      <c r="R108" s="99">
        <v>2</v>
      </c>
      <c r="S108" s="99">
        <v>32</v>
      </c>
      <c r="T108" s="99">
        <v>3</v>
      </c>
      <c r="U108" s="28">
        <f>IF(Q108=""," ",ROUND(T108/S108*100,1))</f>
        <v>9.4</v>
      </c>
      <c r="V108" s="117">
        <v>10</v>
      </c>
      <c r="W108" s="102">
        <v>1</v>
      </c>
      <c r="X108" s="34">
        <f t="shared" si="8"/>
        <v>10</v>
      </c>
      <c r="Y108" s="102">
        <v>10</v>
      </c>
      <c r="Z108" s="102">
        <v>1</v>
      </c>
      <c r="AA108" s="29">
        <f t="shared" si="9"/>
        <v>10</v>
      </c>
    </row>
    <row r="109" spans="1:27" ht="16.5" customHeight="1">
      <c r="A109" s="10">
        <v>20</v>
      </c>
      <c r="B109" s="35">
        <v>588</v>
      </c>
      <c r="C109" s="10" t="s">
        <v>86</v>
      </c>
      <c r="D109" s="11" t="s">
        <v>161</v>
      </c>
      <c r="E109" s="97"/>
      <c r="F109" s="5"/>
      <c r="G109" s="5"/>
      <c r="H109" s="5"/>
      <c r="I109" s="5"/>
      <c r="J109" s="5"/>
      <c r="K109" s="28" t="str">
        <f t="shared" si="11"/>
        <v> </v>
      </c>
      <c r="L109" s="109">
        <v>10</v>
      </c>
      <c r="M109" s="100">
        <v>5</v>
      </c>
      <c r="N109" s="100">
        <v>93</v>
      </c>
      <c r="O109" s="100">
        <v>8</v>
      </c>
      <c r="P109" s="28">
        <f t="shared" si="6"/>
        <v>8.6</v>
      </c>
      <c r="Q109" s="117">
        <v>5</v>
      </c>
      <c r="R109" s="102">
        <v>2</v>
      </c>
      <c r="S109" s="102">
        <v>27</v>
      </c>
      <c r="T109" s="102">
        <v>2</v>
      </c>
      <c r="U109" s="28">
        <f t="shared" si="7"/>
        <v>7.4</v>
      </c>
      <c r="V109" s="117">
        <v>4</v>
      </c>
      <c r="W109" s="102">
        <v>1</v>
      </c>
      <c r="X109" s="34">
        <f t="shared" si="8"/>
        <v>25</v>
      </c>
      <c r="Y109" s="102">
        <v>4</v>
      </c>
      <c r="Z109" s="102">
        <v>1</v>
      </c>
      <c r="AA109" s="29">
        <f t="shared" si="9"/>
        <v>25</v>
      </c>
    </row>
    <row r="110" spans="1:27" ht="16.5" customHeight="1">
      <c r="A110" s="10">
        <v>20</v>
      </c>
      <c r="B110" s="35">
        <v>589</v>
      </c>
      <c r="C110" s="10" t="s">
        <v>86</v>
      </c>
      <c r="D110" s="11" t="s">
        <v>162</v>
      </c>
      <c r="E110" s="97"/>
      <c r="F110" s="5"/>
      <c r="G110" s="5"/>
      <c r="H110" s="5"/>
      <c r="I110" s="5"/>
      <c r="J110" s="5"/>
      <c r="K110" s="28" t="str">
        <f t="shared" si="11"/>
        <v> </v>
      </c>
      <c r="L110" s="109">
        <v>7</v>
      </c>
      <c r="M110" s="100">
        <v>5</v>
      </c>
      <c r="N110" s="100">
        <v>52</v>
      </c>
      <c r="O110" s="100">
        <v>12</v>
      </c>
      <c r="P110" s="28">
        <f t="shared" si="6"/>
        <v>23.1</v>
      </c>
      <c r="Q110" s="117">
        <v>5</v>
      </c>
      <c r="R110" s="102">
        <v>3</v>
      </c>
      <c r="S110" s="102">
        <v>25</v>
      </c>
      <c r="T110" s="102">
        <v>5</v>
      </c>
      <c r="U110" s="28">
        <f t="shared" si="7"/>
        <v>20</v>
      </c>
      <c r="V110" s="117">
        <v>5</v>
      </c>
      <c r="W110" s="102">
        <v>1</v>
      </c>
      <c r="X110" s="34">
        <f t="shared" si="8"/>
        <v>20</v>
      </c>
      <c r="Y110" s="102">
        <v>4</v>
      </c>
      <c r="Z110" s="102">
        <v>1</v>
      </c>
      <c r="AA110" s="29">
        <f t="shared" si="9"/>
        <v>25</v>
      </c>
    </row>
    <row r="111" spans="1:27" ht="16.5" customHeight="1" thickBot="1">
      <c r="A111" s="10">
        <v>20</v>
      </c>
      <c r="B111" s="47">
        <v>602</v>
      </c>
      <c r="C111" s="10" t="s">
        <v>86</v>
      </c>
      <c r="D111" s="11" t="s">
        <v>163</v>
      </c>
      <c r="E111" s="97"/>
      <c r="F111" s="5"/>
      <c r="G111" s="5"/>
      <c r="H111" s="5"/>
      <c r="I111" s="5"/>
      <c r="J111" s="5"/>
      <c r="K111" s="28" t="str">
        <f t="shared" si="11"/>
        <v> </v>
      </c>
      <c r="L111" s="109">
        <v>13</v>
      </c>
      <c r="M111" s="100">
        <v>8</v>
      </c>
      <c r="N111" s="100">
        <v>116</v>
      </c>
      <c r="O111" s="100">
        <v>23</v>
      </c>
      <c r="P111" s="28">
        <f t="shared" si="6"/>
        <v>19.8</v>
      </c>
      <c r="Q111" s="117">
        <v>5</v>
      </c>
      <c r="R111" s="102">
        <v>1</v>
      </c>
      <c r="S111" s="102">
        <v>32</v>
      </c>
      <c r="T111" s="102">
        <v>3</v>
      </c>
      <c r="U111" s="28">
        <f t="shared" si="7"/>
        <v>9.4</v>
      </c>
      <c r="V111" s="117">
        <v>7</v>
      </c>
      <c r="W111" s="102">
        <v>0</v>
      </c>
      <c r="X111" s="34">
        <f t="shared" si="8"/>
        <v>0</v>
      </c>
      <c r="Y111" s="102">
        <v>7</v>
      </c>
      <c r="Z111" s="102">
        <v>0</v>
      </c>
      <c r="AA111" s="29">
        <f t="shared" si="9"/>
        <v>0</v>
      </c>
    </row>
    <row r="112" spans="1:27" ht="16.5" customHeight="1" thickBot="1">
      <c r="A112" s="60">
        <v>20</v>
      </c>
      <c r="B112" s="61">
        <v>900</v>
      </c>
      <c r="C112" s="62"/>
      <c r="D112" s="63" t="s">
        <v>380</v>
      </c>
      <c r="E112" s="39"/>
      <c r="F112" s="64"/>
      <c r="G112" s="104"/>
      <c r="H112" s="104"/>
      <c r="I112" s="104"/>
      <c r="J112" s="104"/>
      <c r="K112" s="65"/>
      <c r="L112" s="112">
        <f>SUM(L10:L111)</f>
        <v>1867</v>
      </c>
      <c r="M112" s="112">
        <f>SUM(M10:M111)</f>
        <v>1366</v>
      </c>
      <c r="N112" s="112">
        <f>SUM(N10:N111)</f>
        <v>25582</v>
      </c>
      <c r="O112" s="112">
        <f>SUM(O10:O111)</f>
        <v>5920</v>
      </c>
      <c r="P112" s="66">
        <f>IF(L112=" "," ",ROUND(O112/N112*100,1))</f>
        <v>23.1</v>
      </c>
      <c r="Q112" s="112">
        <f>SUM(Q10:Q111)</f>
        <v>523</v>
      </c>
      <c r="R112" s="112">
        <f>SUM(R10:R111)</f>
        <v>247</v>
      </c>
      <c r="S112" s="112">
        <f>SUM(S10:S111)</f>
        <v>3329</v>
      </c>
      <c r="T112" s="112">
        <f>SUM(T10:T111)</f>
        <v>417</v>
      </c>
      <c r="U112" s="66">
        <f>IF(Q112=""," ",ROUND(T112/S112*100,1))</f>
        <v>12.5</v>
      </c>
      <c r="V112" s="118"/>
      <c r="W112" s="104"/>
      <c r="X112" s="67"/>
      <c r="Y112" s="104"/>
      <c r="Z112" s="104"/>
      <c r="AA112" s="68"/>
    </row>
    <row r="113" spans="1:27" ht="16.5" customHeight="1">
      <c r="A113" s="69">
        <v>20</v>
      </c>
      <c r="B113" s="70"/>
      <c r="C113" s="10" t="s">
        <v>86</v>
      </c>
      <c r="D113" s="71" t="s">
        <v>390</v>
      </c>
      <c r="E113" s="72"/>
      <c r="F113" s="73"/>
      <c r="G113" s="105"/>
      <c r="H113" s="105"/>
      <c r="I113" s="105"/>
      <c r="J113" s="105"/>
      <c r="K113" s="74"/>
      <c r="L113" s="111">
        <v>3</v>
      </c>
      <c r="M113" s="99">
        <v>2</v>
      </c>
      <c r="N113" s="99">
        <v>79</v>
      </c>
      <c r="O113" s="99">
        <v>32</v>
      </c>
      <c r="P113" s="75">
        <f>IF(L113=""," ",ROUND(O113/N113*100,1))</f>
        <v>40.5</v>
      </c>
      <c r="Q113" s="111">
        <v>3</v>
      </c>
      <c r="R113" s="99">
        <v>0</v>
      </c>
      <c r="S113" s="99">
        <v>9</v>
      </c>
      <c r="T113" s="99">
        <v>0</v>
      </c>
      <c r="U113" s="75">
        <f>IF(Q113=""," ",ROUND(T113/S113*100,1))</f>
        <v>0</v>
      </c>
      <c r="V113" s="119"/>
      <c r="W113" s="105"/>
      <c r="X113" s="76"/>
      <c r="Y113" s="105"/>
      <c r="Z113" s="105"/>
      <c r="AA113" s="77"/>
    </row>
    <row r="114" spans="1:27" ht="16.5" customHeight="1">
      <c r="A114" s="10">
        <v>20</v>
      </c>
      <c r="B114" s="8"/>
      <c r="C114" s="9" t="s">
        <v>177</v>
      </c>
      <c r="D114" s="12" t="s">
        <v>392</v>
      </c>
      <c r="E114" s="72"/>
      <c r="F114" s="73"/>
      <c r="G114" s="105"/>
      <c r="H114" s="105"/>
      <c r="I114" s="105"/>
      <c r="J114" s="105"/>
      <c r="K114" s="74"/>
      <c r="L114" s="113">
        <v>2</v>
      </c>
      <c r="M114" s="99">
        <v>2</v>
      </c>
      <c r="N114" s="114">
        <v>55</v>
      </c>
      <c r="O114" s="99">
        <v>20</v>
      </c>
      <c r="P114" s="28">
        <f aca="true" t="shared" si="12" ref="P114:P121">IF(L114=""," ",ROUND(O114/N114*100,1))</f>
        <v>36.4</v>
      </c>
      <c r="Q114" s="113">
        <v>3</v>
      </c>
      <c r="R114" s="99">
        <v>2</v>
      </c>
      <c r="S114" s="114">
        <v>9</v>
      </c>
      <c r="T114" s="99">
        <v>2</v>
      </c>
      <c r="U114" s="28">
        <f aca="true" t="shared" si="13" ref="U114:U121">IF(Q114=""," ",ROUND(T114/S114*100,1))</f>
        <v>22.2</v>
      </c>
      <c r="V114" s="119"/>
      <c r="W114" s="105"/>
      <c r="X114" s="76"/>
      <c r="Y114" s="105"/>
      <c r="Z114" s="105"/>
      <c r="AA114" s="77"/>
    </row>
    <row r="115" spans="1:27" ht="16.5" customHeight="1">
      <c r="A115" s="69">
        <v>20</v>
      </c>
      <c r="B115" s="70"/>
      <c r="C115" s="10" t="s">
        <v>86</v>
      </c>
      <c r="D115" s="71" t="s">
        <v>391</v>
      </c>
      <c r="E115" s="72"/>
      <c r="F115" s="73"/>
      <c r="G115" s="105"/>
      <c r="H115" s="105"/>
      <c r="I115" s="105"/>
      <c r="J115" s="105"/>
      <c r="K115" s="74"/>
      <c r="L115" s="113">
        <v>3</v>
      </c>
      <c r="M115" s="99">
        <v>2</v>
      </c>
      <c r="N115" s="114">
        <v>86</v>
      </c>
      <c r="O115" s="99">
        <v>28</v>
      </c>
      <c r="P115" s="28">
        <f t="shared" si="12"/>
        <v>32.6</v>
      </c>
      <c r="Q115" s="113">
        <v>3</v>
      </c>
      <c r="R115" s="99">
        <v>0</v>
      </c>
      <c r="S115" s="114">
        <v>9</v>
      </c>
      <c r="T115" s="99">
        <v>0</v>
      </c>
      <c r="U115" s="28">
        <f t="shared" si="13"/>
        <v>0</v>
      </c>
      <c r="V115" s="119"/>
      <c r="W115" s="105"/>
      <c r="X115" s="76"/>
      <c r="Y115" s="105"/>
      <c r="Z115" s="105"/>
      <c r="AA115" s="77"/>
    </row>
    <row r="116" spans="1:27" ht="16.5" customHeight="1">
      <c r="A116" s="69">
        <v>20</v>
      </c>
      <c r="B116" s="70"/>
      <c r="C116" s="10" t="s">
        <v>86</v>
      </c>
      <c r="D116" s="71" t="s">
        <v>393</v>
      </c>
      <c r="E116" s="72"/>
      <c r="F116" s="73"/>
      <c r="G116" s="105"/>
      <c r="H116" s="105"/>
      <c r="I116" s="105"/>
      <c r="J116" s="105"/>
      <c r="K116" s="74"/>
      <c r="L116" s="113">
        <v>2</v>
      </c>
      <c r="M116" s="99">
        <v>2</v>
      </c>
      <c r="N116" s="114">
        <v>75</v>
      </c>
      <c r="O116" s="99">
        <v>23</v>
      </c>
      <c r="P116" s="28">
        <f t="shared" si="12"/>
        <v>30.7</v>
      </c>
      <c r="Q116" s="113">
        <v>2</v>
      </c>
      <c r="R116" s="99">
        <v>1</v>
      </c>
      <c r="S116" s="114">
        <v>7</v>
      </c>
      <c r="T116" s="99">
        <v>1</v>
      </c>
      <c r="U116" s="28">
        <f t="shared" si="13"/>
        <v>14.3</v>
      </c>
      <c r="V116" s="119"/>
      <c r="W116" s="105"/>
      <c r="X116" s="76"/>
      <c r="Y116" s="105"/>
      <c r="Z116" s="105"/>
      <c r="AA116" s="77"/>
    </row>
    <row r="117" spans="1:27" ht="16.5" customHeight="1">
      <c r="A117" s="69">
        <v>20</v>
      </c>
      <c r="B117" s="70"/>
      <c r="C117" s="10" t="s">
        <v>86</v>
      </c>
      <c r="D117" s="71" t="s">
        <v>394</v>
      </c>
      <c r="E117" s="72"/>
      <c r="F117" s="73"/>
      <c r="G117" s="105"/>
      <c r="H117" s="105"/>
      <c r="I117" s="105"/>
      <c r="J117" s="105"/>
      <c r="K117" s="74"/>
      <c r="L117" s="113">
        <v>3</v>
      </c>
      <c r="M117" s="99">
        <v>3</v>
      </c>
      <c r="N117" s="114">
        <v>120</v>
      </c>
      <c r="O117" s="99">
        <v>23</v>
      </c>
      <c r="P117" s="28">
        <f t="shared" si="12"/>
        <v>19.2</v>
      </c>
      <c r="Q117" s="113">
        <v>2</v>
      </c>
      <c r="R117" s="99">
        <v>0</v>
      </c>
      <c r="S117" s="114">
        <v>7</v>
      </c>
      <c r="T117" s="99">
        <v>0</v>
      </c>
      <c r="U117" s="28">
        <f t="shared" si="13"/>
        <v>0</v>
      </c>
      <c r="V117" s="119"/>
      <c r="W117" s="105"/>
      <c r="X117" s="76"/>
      <c r="Y117" s="105"/>
      <c r="Z117" s="105"/>
      <c r="AA117" s="77"/>
    </row>
    <row r="118" spans="1:27" ht="16.5" customHeight="1">
      <c r="A118" s="69">
        <v>20</v>
      </c>
      <c r="B118" s="70"/>
      <c r="C118" s="10" t="s">
        <v>86</v>
      </c>
      <c r="D118" s="71" t="s">
        <v>395</v>
      </c>
      <c r="E118" s="72"/>
      <c r="F118" s="73"/>
      <c r="G118" s="105"/>
      <c r="H118" s="105"/>
      <c r="I118" s="105"/>
      <c r="J118" s="105"/>
      <c r="K118" s="74"/>
      <c r="L118" s="113">
        <v>2</v>
      </c>
      <c r="M118" s="99">
        <v>2</v>
      </c>
      <c r="N118" s="114">
        <v>20</v>
      </c>
      <c r="O118" s="99">
        <v>8</v>
      </c>
      <c r="P118" s="28">
        <f t="shared" si="12"/>
        <v>40</v>
      </c>
      <c r="Q118" s="113">
        <v>2</v>
      </c>
      <c r="R118" s="99">
        <v>0</v>
      </c>
      <c r="S118" s="114">
        <v>6</v>
      </c>
      <c r="T118" s="99">
        <v>0</v>
      </c>
      <c r="U118" s="28">
        <f t="shared" si="13"/>
        <v>0</v>
      </c>
      <c r="V118" s="119"/>
      <c r="W118" s="105"/>
      <c r="X118" s="76"/>
      <c r="Y118" s="105"/>
      <c r="Z118" s="105"/>
      <c r="AA118" s="77"/>
    </row>
    <row r="119" spans="1:27" ht="16.5" customHeight="1">
      <c r="A119" s="69">
        <v>20</v>
      </c>
      <c r="B119" s="70"/>
      <c r="C119" s="10" t="s">
        <v>86</v>
      </c>
      <c r="D119" s="71" t="s">
        <v>396</v>
      </c>
      <c r="E119" s="72"/>
      <c r="F119" s="73"/>
      <c r="G119" s="105"/>
      <c r="H119" s="105"/>
      <c r="I119" s="105"/>
      <c r="J119" s="105"/>
      <c r="K119" s="74"/>
      <c r="L119" s="113">
        <v>3</v>
      </c>
      <c r="M119" s="99">
        <v>3</v>
      </c>
      <c r="N119" s="114">
        <v>110</v>
      </c>
      <c r="O119" s="99">
        <v>46</v>
      </c>
      <c r="P119" s="28">
        <f t="shared" si="12"/>
        <v>41.8</v>
      </c>
      <c r="Q119" s="113">
        <v>3</v>
      </c>
      <c r="R119" s="99">
        <v>0</v>
      </c>
      <c r="S119" s="114">
        <v>9</v>
      </c>
      <c r="T119" s="99">
        <v>0</v>
      </c>
      <c r="U119" s="28">
        <f t="shared" si="13"/>
        <v>0</v>
      </c>
      <c r="V119" s="119"/>
      <c r="W119" s="105"/>
      <c r="X119" s="76"/>
      <c r="Y119" s="105"/>
      <c r="Z119" s="105"/>
      <c r="AA119" s="77"/>
    </row>
    <row r="120" spans="1:27" ht="16.5" customHeight="1">
      <c r="A120" s="69">
        <v>20</v>
      </c>
      <c r="B120" s="8"/>
      <c r="C120" s="10" t="s">
        <v>86</v>
      </c>
      <c r="D120" s="12" t="s">
        <v>397</v>
      </c>
      <c r="E120" s="78"/>
      <c r="F120" s="79"/>
      <c r="G120" s="106"/>
      <c r="H120" s="106"/>
      <c r="I120" s="106"/>
      <c r="J120" s="106"/>
      <c r="K120" s="80"/>
      <c r="L120" s="113">
        <v>1</v>
      </c>
      <c r="M120" s="99">
        <v>1</v>
      </c>
      <c r="N120" s="114">
        <v>20</v>
      </c>
      <c r="O120" s="99">
        <v>5</v>
      </c>
      <c r="P120" s="28">
        <f t="shared" si="12"/>
        <v>25</v>
      </c>
      <c r="Q120" s="113"/>
      <c r="R120" s="113"/>
      <c r="S120" s="113"/>
      <c r="T120" s="113"/>
      <c r="U120" s="28" t="str">
        <f t="shared" si="13"/>
        <v> </v>
      </c>
      <c r="V120" s="120"/>
      <c r="W120" s="106"/>
      <c r="X120" s="81"/>
      <c r="Y120" s="106"/>
      <c r="Z120" s="106"/>
      <c r="AA120" s="82"/>
    </row>
    <row r="121" spans="1:27" ht="16.5" customHeight="1" thickBot="1">
      <c r="A121" s="69">
        <v>20</v>
      </c>
      <c r="B121" s="83"/>
      <c r="C121" s="10" t="s">
        <v>86</v>
      </c>
      <c r="D121" s="84" t="s">
        <v>398</v>
      </c>
      <c r="E121" s="85"/>
      <c r="F121" s="86"/>
      <c r="G121" s="107"/>
      <c r="H121" s="107"/>
      <c r="I121" s="107"/>
      <c r="J121" s="107"/>
      <c r="K121" s="87"/>
      <c r="L121" s="113">
        <v>2</v>
      </c>
      <c r="M121" s="99">
        <v>2</v>
      </c>
      <c r="N121" s="114">
        <v>36</v>
      </c>
      <c r="O121" s="99">
        <v>18</v>
      </c>
      <c r="P121" s="96">
        <f t="shared" si="12"/>
        <v>50</v>
      </c>
      <c r="Q121" s="113">
        <v>3</v>
      </c>
      <c r="R121" s="99">
        <v>2</v>
      </c>
      <c r="S121" s="114">
        <v>9</v>
      </c>
      <c r="T121" s="99">
        <v>4</v>
      </c>
      <c r="U121" s="96">
        <f t="shared" si="13"/>
        <v>44.4</v>
      </c>
      <c r="V121" s="121"/>
      <c r="W121" s="107"/>
      <c r="X121" s="88"/>
      <c r="Y121" s="107"/>
      <c r="Z121" s="107"/>
      <c r="AA121" s="89"/>
    </row>
    <row r="122" spans="1:27" ht="16.5" customHeight="1" thickBot="1">
      <c r="A122" s="60"/>
      <c r="B122" s="61">
        <v>999</v>
      </c>
      <c r="C122" s="62"/>
      <c r="D122" s="63" t="s">
        <v>381</v>
      </c>
      <c r="E122" s="39"/>
      <c r="F122" s="64"/>
      <c r="G122" s="104"/>
      <c r="H122" s="104"/>
      <c r="I122" s="104"/>
      <c r="J122" s="104"/>
      <c r="K122" s="65"/>
      <c r="L122" s="112">
        <f>SUM(L113:L121)</f>
        <v>21</v>
      </c>
      <c r="M122" s="112">
        <f>SUM(M113:M121)</f>
        <v>19</v>
      </c>
      <c r="N122" s="112">
        <f>SUM(N113:N121)</f>
        <v>601</v>
      </c>
      <c r="O122" s="112">
        <f>SUM(O113:O121)</f>
        <v>203</v>
      </c>
      <c r="P122" s="66">
        <f>IF(L122=0,"",ROUND(O122/N122*100,1))</f>
        <v>33.8</v>
      </c>
      <c r="Q122" s="112">
        <f>SUM(Q113:Q121)</f>
        <v>21</v>
      </c>
      <c r="R122" s="112">
        <f>SUM(R113:R121)</f>
        <v>5</v>
      </c>
      <c r="S122" s="112">
        <f>SUM(S113:S121)</f>
        <v>65</v>
      </c>
      <c r="T122" s="112">
        <f>SUM(T113:T121)</f>
        <v>7</v>
      </c>
      <c r="U122" s="66">
        <f>IF(Q122=0," ",ROUND(T122/S122*100,1))</f>
        <v>10.8</v>
      </c>
      <c r="V122" s="118"/>
      <c r="W122" s="104"/>
      <c r="X122" s="67"/>
      <c r="Y122" s="104"/>
      <c r="Z122" s="104"/>
      <c r="AA122" s="68"/>
    </row>
    <row r="123" spans="1:27" ht="16.5" customHeight="1" thickBot="1">
      <c r="A123" s="60"/>
      <c r="B123" s="90">
        <v>1000</v>
      </c>
      <c r="C123" s="232" t="s">
        <v>382</v>
      </c>
      <c r="D123" s="233"/>
      <c r="E123" s="39"/>
      <c r="F123" s="64"/>
      <c r="G123" s="108">
        <f>SUM(G10:G111)</f>
        <v>1119</v>
      </c>
      <c r="H123" s="108">
        <f>SUM(H10:H111)</f>
        <v>937</v>
      </c>
      <c r="I123" s="108">
        <f>SUM(I10:I111)</f>
        <v>19646</v>
      </c>
      <c r="J123" s="108">
        <f>SUM(J10:J111)</f>
        <v>5323</v>
      </c>
      <c r="K123" s="66">
        <f>IF(G123=" "," ",ROUND(J123/I123*100,1))</f>
        <v>27.1</v>
      </c>
      <c r="L123" s="115">
        <f>L112+L122</f>
        <v>1888</v>
      </c>
      <c r="M123" s="108">
        <f>M112+M122</f>
        <v>1385</v>
      </c>
      <c r="N123" s="108">
        <f>N112+N122</f>
        <v>26183</v>
      </c>
      <c r="O123" s="108">
        <f>O112+O122</f>
        <v>6123</v>
      </c>
      <c r="P123" s="66">
        <f>IF(L123=""," ",ROUND(O123/N123*100,1))</f>
        <v>23.4</v>
      </c>
      <c r="Q123" s="115">
        <f>Q112+Q122</f>
        <v>544</v>
      </c>
      <c r="R123" s="108">
        <f>R112+R122</f>
        <v>252</v>
      </c>
      <c r="S123" s="108">
        <f>S112+S122</f>
        <v>3394</v>
      </c>
      <c r="T123" s="108">
        <f>T112+T122</f>
        <v>424</v>
      </c>
      <c r="U123" s="66">
        <f>IF(Q123=""," ",ROUND(T123/S123*100,1))</f>
        <v>12.5</v>
      </c>
      <c r="V123" s="122">
        <f>SUM(V10:V111)</f>
        <v>1964</v>
      </c>
      <c r="W123" s="108">
        <f>SUM(W10:W111)</f>
        <v>122</v>
      </c>
      <c r="X123" s="91">
        <f>IF(V123=0," ",ROUND(W123/V123*100,1))</f>
        <v>6.2</v>
      </c>
      <c r="Y123" s="108">
        <f>SUM(Y10:Y111)</f>
        <v>1784</v>
      </c>
      <c r="Z123" s="108">
        <f>SUM(Z10:Z111)</f>
        <v>85</v>
      </c>
      <c r="AA123" s="92">
        <f>IF(Y123=0," ",ROUND(Z123/Y123*100,1))</f>
        <v>4.8</v>
      </c>
    </row>
    <row r="125" spans="1:10" ht="13.5">
      <c r="A125" s="40" t="s">
        <v>369</v>
      </c>
      <c r="B125" s="41"/>
      <c r="C125" s="42"/>
      <c r="D125" s="43"/>
      <c r="E125" s="44"/>
      <c r="F125" s="44"/>
      <c r="G125" s="44"/>
      <c r="H125" s="44"/>
      <c r="I125" s="44"/>
      <c r="J125" s="44"/>
    </row>
    <row r="126" spans="1:8" ht="13.5">
      <c r="A126" s="25" t="s">
        <v>370</v>
      </c>
      <c r="E126" s="45"/>
      <c r="F126" s="45" t="s">
        <v>371</v>
      </c>
      <c r="H126" s="45"/>
    </row>
  </sheetData>
  <sheetProtection/>
  <mergeCells count="26">
    <mergeCell ref="B3:N3"/>
    <mergeCell ref="C4:E4"/>
    <mergeCell ref="G4:I4"/>
    <mergeCell ref="C123:D123"/>
    <mergeCell ref="E7:K7"/>
    <mergeCell ref="L7:P7"/>
    <mergeCell ref="P8:P9"/>
    <mergeCell ref="E8:E9"/>
    <mergeCell ref="G8:G9"/>
    <mergeCell ref="F8:F9"/>
    <mergeCell ref="N8:N9"/>
    <mergeCell ref="I8:I9"/>
    <mergeCell ref="K8:K9"/>
    <mergeCell ref="L8:L9"/>
    <mergeCell ref="A7:A9"/>
    <mergeCell ref="C7:C9"/>
    <mergeCell ref="D7:D9"/>
    <mergeCell ref="B7:B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J14 H14 O14 M14 W14 Z14 J18 H18 O18 M18 T18 R18 W18 Z18 W64:W65 Z64:Z65 O23 M23 T23 R23 W23 Z23 H22:H23 J22:J23 O25 M25 T25 R25 W25 Z25 O42 M42 T42 R42 O59 M59 T59 R59 O56 M56 O108 M108 T108 R108 W42:W43 Z42:Z43 J25 H27:H33 O101 M101 T101 R101 W101 Z101 Z88 J27:J33 H35:H43 O53 M53 T53 R53 W53 Z53 H45:H86 J45:J86 O88 M88 T88 R88 W88 J35:J43 O46:O47 M46:M47 T46:T47 R46:R47 W46:W47 Z46:Z47 O37:O38 M37:M38 T37:T38 R37:R38 W37:W38 Z37:Z38 R64:R65 H25 O104 M104 T104 R104 W104 Z104 J16 H16 O16 M16 T16 R16 W16 Z16 O49:O50 M49:M50 T49:T50 R49:R50 W49:W50 Z49:Z50 H94:H101 J94:J101 O106 M106 T106 R106 W106 Z106 J10:J12 H10:H12 O10:O12 M10:M12 T10:T14 R10:R14 W10:W12 Z10:Z12 R121 M113:M121 O113:O121 R113:R119 T113:T119 T121 H88:H92 J88:J92 O94 M94 T94 R94 W94 Z94 O64:O65 M64:M65 T64:T65 H103:H111 J103:J111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4 Y18 Y23 Y25 Y42:Y43 Y101 Y88 Y53 Y46:Y47 Y37:Y38 Y104 Y16 Y49:Y50 Y106 Y10:Y12 Y94 Y64:Y65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dataValidations count="1">
    <dataValidation allowBlank="1" showInputMessage="1" showErrorMessage="1" imeMode="off" sqref="E22:K23 E25:K25 E27:K33 E35:K36 E38:K43 E45:K46 E48:K48 E51:K86 E88:K92 E94:K101 E103:K111"/>
  </dataValidations>
  <hyperlinks>
    <hyperlink ref="F126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2005-12-16T06:19:44Z</cp:lastPrinted>
  <dcterms:created xsi:type="dcterms:W3CDTF">2002-01-07T10:53:07Z</dcterms:created>
  <dcterms:modified xsi:type="dcterms:W3CDTF">2006-01-16T05:54:36Z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