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'4-1'!$A$1:$X$29</definedName>
    <definedName name="_xlnm.Print_Area" localSheetId="1">'4-2'!$A$1:$AA$38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<sst xmlns="http://schemas.openxmlformats.org/spreadsheetml/2006/main" count="301" uniqueCount="193">
  <si>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</si>
  <si>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</si>
  <si>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</si>
  <si>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</si>
  <si>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</si>
  <si>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</si>
  <si>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</si>
  <si>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</si>
  <si>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</si>
  <si>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</si>
  <si>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</si>
  <si>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</si>
  <si>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</si>
  <si>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</si>
  <si>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</si>
  <si>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</si>
  <si>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</si>
  <si>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</si>
  <si>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</si>
  <si>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</si>
  <si>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</si>
  <si>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</si>
  <si>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</si>
  <si>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</si>
  <si>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</si>
  <si>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</si>
  <si>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</si>
  <si>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</si>
  <si>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</si>
  <si>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</si>
  <si>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</si>
  <si>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</si>
  <si>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</si>
  <si>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</si>
  <si>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</si>
  <si>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</si>
  <si>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</si>
  <si>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</si>
  <si>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</si>
  <si>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</si>
  <si>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</si>
  <si>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</si>
  <si>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</si>
  <si>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</si>
  <si>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</si>
  <si>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</si>
  <si>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</si>
  <si>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</si>
  <si>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</si>
  <si>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</si>
  <si>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</si>
  <si>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</si>
  <si>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</si>
  <si>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</si>
  <si>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</si>
  <si>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</si>
  <si>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</si>
  <si>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</si>
  <si>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</si>
  <si>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</si>
  <si>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</si>
  <si>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</si>
  <si>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</si>
  <si>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</si>
  <si>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</si>
  <si>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</si>
  <si>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</si>
  <si>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</si>
  <si>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</si>
  <si>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</si>
  <si>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</si>
  <si>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</si>
  <si>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</si>
  <si>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</si>
  <si>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</si>
  <si>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</si>
  <si>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</si>
  <si>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</si>
  <si>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</si>
  <si>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</si>
  <si>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</si>
  <si>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</si>
  <si>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</si>
  <si>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</si>
  <si>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</si>
  <si>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</si>
  <si>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</si>
  <si>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</si>
  <si>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</si>
  <si>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</si>
  <si>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</si>
  <si>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</si>
  <si>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</si>
  <si>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</si>
  <si>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富山県</t>
  </si>
  <si>
    <t xml:space="preserve"> 富山市</t>
  </si>
  <si>
    <t xml:space="preserve"> 高岡市</t>
  </si>
  <si>
    <t xml:space="preserve"> 新湊市</t>
  </si>
  <si>
    <t xml:space="preserve"> 魚津市</t>
  </si>
  <si>
    <t xml:space="preserve"> 氷見市</t>
  </si>
  <si>
    <t xml:space="preserve"> 滑川市</t>
  </si>
  <si>
    <t xml:space="preserve"> 黒部市</t>
  </si>
  <si>
    <t xml:space="preserve"> 砺波市</t>
  </si>
  <si>
    <t xml:space="preserve"> 小矢部市</t>
  </si>
  <si>
    <t xml:space="preserve"> 南砺市</t>
  </si>
  <si>
    <t xml:space="preserve"> 舟橋村</t>
  </si>
  <si>
    <t xml:space="preserve"> 上市町</t>
  </si>
  <si>
    <t xml:space="preserve"> 立山町</t>
  </si>
  <si>
    <t xml:space="preserve"> 宇奈月町</t>
  </si>
  <si>
    <t xml:space="preserve"> 入善町</t>
  </si>
  <si>
    <t xml:space="preserve"> 朝日町</t>
  </si>
  <si>
    <t xml:space="preserve"> 小杉町</t>
  </si>
  <si>
    <t xml:space="preserve"> 大門町</t>
  </si>
  <si>
    <t xml:space="preserve"> 下村</t>
  </si>
  <si>
    <t xml:space="preserve"> 大島町</t>
  </si>
  <si>
    <t xml:space="preserve"> 福岡町</t>
  </si>
  <si>
    <t>男女参画･ボランティア課</t>
  </si>
  <si>
    <t>男女平等・共同参画課</t>
  </si>
  <si>
    <t>企画情報課</t>
  </si>
  <si>
    <t>市民課</t>
  </si>
  <si>
    <t>企画広報室</t>
  </si>
  <si>
    <t>教委・生涯学習課</t>
  </si>
  <si>
    <t>教委・生涯学習課</t>
  </si>
  <si>
    <t>行政管理室</t>
  </si>
  <si>
    <t>教委・生涯学習課</t>
  </si>
  <si>
    <t>教育委員会</t>
  </si>
  <si>
    <t>総務課</t>
  </si>
  <si>
    <t>教委・生涯学習スポーツ課</t>
  </si>
  <si>
    <t>総務企画課</t>
  </si>
  <si>
    <t>教委・生涯学習課</t>
  </si>
  <si>
    <t>高岡市男女平等推進条例</t>
  </si>
  <si>
    <t>魚津市男女共同参画推進条例</t>
  </si>
  <si>
    <t>入善町男女共同参画推進条例</t>
  </si>
  <si>
    <t>朝日町男女共同参画社会の形成に関する条例</t>
  </si>
  <si>
    <t>小杉町男女平等社会推進条例</t>
  </si>
  <si>
    <t>大門町男女共同参画推進条例</t>
  </si>
  <si>
    <t>大島町男女共同参画推進条例</t>
  </si>
  <si>
    <t>高岡市男女平等推進プラン</t>
  </si>
  <si>
    <t>共に歩むきときとプラン２１</t>
  </si>
  <si>
    <t>くろべ男女共同参画プラン</t>
  </si>
  <si>
    <t>小矢部市男女共同参画プラン</t>
  </si>
  <si>
    <t>にゅうぜん男女共同参画プラン</t>
  </si>
  <si>
    <t>朝日町男女共同参画社会づくり計画</t>
  </si>
  <si>
    <t>だいもん男女共同参画プラン</t>
  </si>
  <si>
    <t>大島町男女共同参画推進プラン</t>
  </si>
  <si>
    <t>福岡町ヒューマンプラン</t>
  </si>
  <si>
    <t>魚津市男女協力プラン「ユー＆アイ　プラン」</t>
  </si>
  <si>
    <t>男女共同参画プラン「ファインパートナーシップ21」</t>
  </si>
  <si>
    <t>ときめき　かがやき　ひかりのプラン２００４</t>
  </si>
  <si>
    <t>上市町男女共同参画プラン</t>
  </si>
  <si>
    <t>小杉町男女平等社会推進計画-小杉町男女きらめきプラン２１-</t>
  </si>
  <si>
    <t>[H13.3]</t>
  </si>
  <si>
    <t>[H12.6]</t>
  </si>
  <si>
    <t>[H9.3.31]</t>
  </si>
  <si>
    <t>[H10.6]</t>
  </si>
  <si>
    <t>[H16.3]</t>
  </si>
  <si>
    <t>[H15.3]</t>
  </si>
  <si>
    <t>[H17.3]</t>
  </si>
  <si>
    <t>[H14.9]</t>
  </si>
  <si>
    <t>[H11.3]</t>
  </si>
  <si>
    <t>H13.4～H23.3</t>
  </si>
  <si>
    <t>H12.6～H17.3</t>
  </si>
  <si>
    <t>Ｈ9.4～19.3</t>
  </si>
  <si>
    <t>H10.6～19.3</t>
  </si>
  <si>
    <t>H16.4～H21.3</t>
  </si>
  <si>
    <t>H15～H24</t>
  </si>
  <si>
    <t>H16.4～H26.3</t>
  </si>
  <si>
    <t>H13.4～H18.3</t>
  </si>
  <si>
    <t>H17.4～H22.3</t>
  </si>
  <si>
    <t>H14～23年度</t>
  </si>
  <si>
    <t>H15.4～H25.3</t>
  </si>
  <si>
    <t>H17.4～H26.3</t>
  </si>
  <si>
    <t>H11.4～H21.3</t>
  </si>
  <si>
    <t>富山市男女共同参画推進センター</t>
  </si>
  <si>
    <t>高岡市男女平等推進センター</t>
  </si>
  <si>
    <t>小杉町男女平等社会推進都市宣言</t>
  </si>
  <si>
    <t>その他：平成17年3月31日</t>
  </si>
  <si>
    <t>（富山市のみ平成17年6月1日）</t>
  </si>
  <si>
    <t>Ｈ１７</t>
  </si>
  <si>
    <t>Ｈ１７</t>
  </si>
  <si>
    <t>Ｈ１６</t>
  </si>
  <si>
    <t>Ｈ１８</t>
  </si>
  <si>
    <t>Ｈ２２</t>
  </si>
  <si>
    <t>Ｈ２０</t>
  </si>
  <si>
    <t>Ｈ２４</t>
  </si>
  <si>
    <t>広域１</t>
  </si>
  <si>
    <t>広域２</t>
  </si>
  <si>
    <t>広域３</t>
  </si>
  <si>
    <t>広域４</t>
  </si>
  <si>
    <t>富山市</t>
  </si>
  <si>
    <t>高岡市</t>
  </si>
  <si>
    <t>宇奈月町</t>
  </si>
  <si>
    <t>小矢部市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</si>
</sst>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5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4" borderId="16" xfId="0" applyFill="1" applyBorder="1" applyAlignment="1">
      <alignment/>
    </xf>
    <xf numFmtId="0" fontId="11" fillId="0" borderId="39" xfId="0" applyFont="1" applyBorder="1" applyAlignment="1">
      <alignment/>
    </xf>
    <xf numFmtId="58" fontId="11" fillId="0" borderId="40" xfId="0" applyNumberFormat="1" applyFont="1" applyBorder="1" applyAlignment="1">
      <alignment vertical="center"/>
    </xf>
    <xf numFmtId="58" fontId="11" fillId="0" borderId="41" xfId="0" applyNumberFormat="1" applyFont="1" applyBorder="1" applyAlignment="1">
      <alignment vertical="center"/>
    </xf>
    <xf numFmtId="58" fontId="11" fillId="0" borderId="42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2" fillId="2" borderId="5" xfId="0" applyNumberFormat="1" applyFont="1" applyFill="1" applyBorder="1" applyAlignment="1">
      <alignment/>
    </xf>
    <xf numFmtId="179" fontId="2" fillId="3" borderId="43" xfId="0" applyNumberFormat="1" applyFont="1" applyFill="1" applyBorder="1" applyAlignment="1">
      <alignment/>
    </xf>
    <xf numFmtId="179" fontId="2" fillId="3" borderId="44" xfId="0" applyNumberFormat="1" applyFont="1" applyFill="1" applyBorder="1" applyAlignment="1">
      <alignment/>
    </xf>
    <xf numFmtId="179" fontId="2" fillId="3" borderId="14" xfId="0" applyNumberFormat="1" applyFont="1" applyFill="1" applyBorder="1" applyAlignment="1">
      <alignment/>
    </xf>
    <xf numFmtId="0" fontId="2" fillId="0" borderId="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vertical="center" wrapText="1"/>
    </xf>
    <xf numFmtId="0" fontId="2" fillId="2" borderId="15" xfId="0" applyNumberFormat="1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58" fontId="2" fillId="2" borderId="1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185" fontId="2" fillId="2" borderId="5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185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185" fontId="2" fillId="2" borderId="51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" fillId="0" borderId="5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185" fontId="2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46" xfId="0" applyFont="1" applyFill="1" applyBorder="1" applyAlignment="1">
      <alignment vertical="center" shrinkToFit="1"/>
    </xf>
    <xf numFmtId="0" fontId="2" fillId="2" borderId="48" xfId="0" applyFont="1" applyFill="1" applyBorder="1" applyAlignment="1">
      <alignment vertical="center" shrinkToFit="1"/>
    </xf>
    <xf numFmtId="185" fontId="2" fillId="2" borderId="5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5" fillId="2" borderId="5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0" fillId="3" borderId="10" xfId="0" applyFont="1" applyFill="1" applyBorder="1" applyAlignment="1">
      <alignment vertical="center" shrinkToFit="1"/>
    </xf>
    <xf numFmtId="0" fontId="0" fillId="3" borderId="16" xfId="0" applyFont="1" applyFill="1" applyBorder="1" applyAlignment="1">
      <alignment vertical="center" shrinkToFit="1"/>
    </xf>
    <xf numFmtId="0" fontId="0" fillId="2" borderId="9" xfId="0" applyFont="1" applyFill="1" applyBorder="1" applyAlignment="1">
      <alignment vertical="center" shrinkToFit="1"/>
    </xf>
    <xf numFmtId="0" fontId="0" fillId="2" borderId="28" xfId="0" applyFont="1" applyFill="1" applyBorder="1" applyAlignment="1">
      <alignment vertical="center" shrinkToFit="1"/>
    </xf>
    <xf numFmtId="0" fontId="0" fillId="3" borderId="54" xfId="0" applyFont="1" applyFill="1" applyBorder="1" applyAlignment="1">
      <alignment vertical="center" shrinkToFit="1"/>
    </xf>
    <xf numFmtId="0" fontId="0" fillId="3" borderId="38" xfId="0" applyFont="1" applyFill="1" applyBorder="1" applyAlignment="1">
      <alignment vertical="center" shrinkToFit="1"/>
    </xf>
    <xf numFmtId="0" fontId="0" fillId="2" borderId="8" xfId="0" applyFont="1" applyFill="1" applyBorder="1" applyAlignment="1">
      <alignment vertical="center" shrinkToFit="1"/>
    </xf>
    <xf numFmtId="0" fontId="0" fillId="3" borderId="32" xfId="0" applyFont="1" applyFill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2" fillId="2" borderId="45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9" fillId="2" borderId="59" xfId="0" applyFont="1" applyFill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2" fillId="0" borderId="38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" fillId="2" borderId="62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wrapText="1"/>
    </xf>
    <xf numFmtId="0" fontId="2" fillId="2" borderId="66" xfId="0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0" fillId="0" borderId="58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67" xfId="0" applyBorder="1" applyAlignment="1">
      <alignment/>
    </xf>
    <xf numFmtId="0" fontId="2" fillId="2" borderId="15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0" fillId="0" borderId="19" xfId="0" applyBorder="1" applyAlignment="1">
      <alignment/>
    </xf>
    <xf numFmtId="0" fontId="2" fillId="2" borderId="68" xfId="0" applyFont="1" applyFill="1" applyBorder="1" applyAlignment="1">
      <alignment wrapText="1"/>
    </xf>
    <xf numFmtId="0" fontId="0" fillId="0" borderId="13" xfId="0" applyBorder="1" applyAlignment="1">
      <alignment/>
    </xf>
    <xf numFmtId="0" fontId="2" fillId="2" borderId="4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58" fontId="11" fillId="0" borderId="40" xfId="0" applyNumberFormat="1" applyFont="1" applyBorder="1" applyAlignment="1">
      <alignment horizontal="center" vertical="center"/>
    </xf>
    <xf numFmtId="58" fontId="11" fillId="0" borderId="41" xfId="0" applyNumberFormat="1" applyFont="1" applyBorder="1" applyAlignment="1">
      <alignment horizontal="center" vertical="center"/>
    </xf>
    <xf numFmtId="0" fontId="13" fillId="0" borderId="69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2" fillId="2" borderId="37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2" fillId="2" borderId="63" xfId="0" applyFont="1" applyFill="1" applyBorder="1" applyAlignment="1">
      <alignment wrapText="1"/>
    </xf>
    <xf numFmtId="0" fontId="2" fillId="2" borderId="6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9.625" style="2" customWidth="1"/>
    <col min="14" max="14" width="4.375" style="2" customWidth="1"/>
    <col min="15" max="15" width="25.875" style="2" customWidth="1"/>
    <col min="16" max="16" width="11.375" style="2" customWidth="1"/>
    <col min="17" max="17" width="20.375" style="2" customWidth="1"/>
    <col min="18" max="18" width="4.375" style="2" customWidth="1"/>
    <col min="19" max="19" width="17.625" style="2" customWidth="1"/>
    <col min="20" max="20" width="7.6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7" t="s">
        <v>60</v>
      </c>
      <c r="U2" s="89"/>
    </row>
    <row r="3" ht="12.75" thickBot="1"/>
    <row r="4" spans="1:24" s="1" customFormat="1" ht="31.5" customHeight="1">
      <c r="A4" s="181" t="s">
        <v>6</v>
      </c>
      <c r="B4" s="185" t="s">
        <v>57</v>
      </c>
      <c r="C4" s="182" t="s">
        <v>0</v>
      </c>
      <c r="D4" s="183" t="s">
        <v>58</v>
      </c>
      <c r="E4" s="192" t="s">
        <v>11</v>
      </c>
      <c r="F4" s="41"/>
      <c r="G4" s="163" t="s">
        <v>39</v>
      </c>
      <c r="H4" s="170" t="s">
        <v>7</v>
      </c>
      <c r="I4" s="188" t="s">
        <v>10</v>
      </c>
      <c r="J4" s="172" t="s">
        <v>82</v>
      </c>
      <c r="K4" s="190"/>
      <c r="L4" s="190"/>
      <c r="M4" s="190"/>
      <c r="N4" s="191"/>
      <c r="O4" s="172" t="s">
        <v>89</v>
      </c>
      <c r="P4" s="190"/>
      <c r="Q4" s="190"/>
      <c r="R4" s="191"/>
      <c r="S4" s="179" t="s">
        <v>90</v>
      </c>
      <c r="T4" s="174" t="s">
        <v>78</v>
      </c>
      <c r="U4" s="172" t="s">
        <v>22</v>
      </c>
      <c r="V4" s="173"/>
      <c r="W4" s="173"/>
      <c r="X4" s="17"/>
    </row>
    <row r="5" spans="1:24" s="1" customFormat="1" ht="15" customHeight="1">
      <c r="A5" s="168"/>
      <c r="B5" s="186"/>
      <c r="C5" s="171"/>
      <c r="D5" s="184"/>
      <c r="E5" s="193"/>
      <c r="F5" s="42"/>
      <c r="G5" s="164"/>
      <c r="H5" s="167"/>
      <c r="I5" s="189"/>
      <c r="J5" s="161" t="s">
        <v>30</v>
      </c>
      <c r="K5" s="162"/>
      <c r="L5" s="162"/>
      <c r="M5" s="171"/>
      <c r="N5" s="21" t="s">
        <v>31</v>
      </c>
      <c r="O5" s="161" t="s">
        <v>32</v>
      </c>
      <c r="P5" s="162"/>
      <c r="Q5" s="171"/>
      <c r="R5" s="21" t="s">
        <v>31</v>
      </c>
      <c r="S5" s="180"/>
      <c r="T5" s="175"/>
      <c r="U5" s="167" t="s">
        <v>26</v>
      </c>
      <c r="V5" s="169" t="s">
        <v>27</v>
      </c>
      <c r="W5" s="169" t="s">
        <v>28</v>
      </c>
      <c r="X5" s="166" t="s">
        <v>29</v>
      </c>
    </row>
    <row r="6" spans="1:24" s="1" customFormat="1" ht="38.25" customHeight="1">
      <c r="A6" s="168"/>
      <c r="B6" s="187"/>
      <c r="C6" s="171"/>
      <c r="D6" s="184"/>
      <c r="E6" s="194"/>
      <c r="F6" s="43" t="s">
        <v>38</v>
      </c>
      <c r="G6" s="165"/>
      <c r="H6" s="167"/>
      <c r="I6" s="189"/>
      <c r="J6" s="18" t="s">
        <v>19</v>
      </c>
      <c r="K6" s="8" t="s">
        <v>16</v>
      </c>
      <c r="L6" s="8" t="s">
        <v>17</v>
      </c>
      <c r="M6" s="8" t="s">
        <v>18</v>
      </c>
      <c r="N6" s="20" t="s">
        <v>40</v>
      </c>
      <c r="O6" s="19" t="s">
        <v>42</v>
      </c>
      <c r="P6" s="8" t="s">
        <v>25</v>
      </c>
      <c r="Q6" s="8" t="s">
        <v>21</v>
      </c>
      <c r="R6" s="20" t="s">
        <v>41</v>
      </c>
      <c r="S6" s="180"/>
      <c r="T6" s="176"/>
      <c r="U6" s="168"/>
      <c r="V6" s="169"/>
      <c r="W6" s="169"/>
      <c r="X6" s="166"/>
    </row>
    <row r="7" spans="1:24" s="110" customFormat="1" ht="31.5" customHeight="1">
      <c r="A7" s="94">
        <v>16</v>
      </c>
      <c r="B7" s="95">
        <v>201</v>
      </c>
      <c r="C7" s="96" t="s">
        <v>94</v>
      </c>
      <c r="D7" s="97" t="s">
        <v>189</v>
      </c>
      <c r="E7" s="96" t="s">
        <v>116</v>
      </c>
      <c r="F7" s="98">
        <v>1</v>
      </c>
      <c r="G7" s="97">
        <v>2</v>
      </c>
      <c r="H7" s="96">
        <v>0</v>
      </c>
      <c r="I7" s="97">
        <v>0</v>
      </c>
      <c r="J7" s="96"/>
      <c r="K7" s="99"/>
      <c r="L7" s="99"/>
      <c r="M7" s="99"/>
      <c r="N7" s="100">
        <v>4</v>
      </c>
      <c r="O7" s="101"/>
      <c r="P7" s="102"/>
      <c r="Q7" s="103"/>
      <c r="R7" s="97">
        <v>1</v>
      </c>
      <c r="S7" s="104" t="s">
        <v>173</v>
      </c>
      <c r="T7" s="105">
        <v>0</v>
      </c>
      <c r="U7" s="106"/>
      <c r="V7" s="107"/>
      <c r="W7" s="108"/>
      <c r="X7" s="109"/>
    </row>
    <row r="8" spans="1:24" s="110" customFormat="1" ht="31.5" customHeight="1">
      <c r="A8" s="94">
        <v>17</v>
      </c>
      <c r="B8" s="95">
        <v>202</v>
      </c>
      <c r="C8" s="96" t="s">
        <v>94</v>
      </c>
      <c r="D8" s="97" t="s">
        <v>190</v>
      </c>
      <c r="E8" s="96" t="s">
        <v>117</v>
      </c>
      <c r="F8" s="98">
        <v>1</v>
      </c>
      <c r="G8" s="97">
        <v>1</v>
      </c>
      <c r="H8" s="96">
        <v>1</v>
      </c>
      <c r="I8" s="97">
        <v>1</v>
      </c>
      <c r="J8" s="96" t="s">
        <v>130</v>
      </c>
      <c r="K8" s="99">
        <v>37799</v>
      </c>
      <c r="L8" s="99">
        <v>37799</v>
      </c>
      <c r="M8" s="99">
        <v>37987</v>
      </c>
      <c r="N8" s="100"/>
      <c r="O8" s="101" t="s">
        <v>137</v>
      </c>
      <c r="P8" s="102" t="s">
        <v>151</v>
      </c>
      <c r="Q8" s="103" t="s">
        <v>160</v>
      </c>
      <c r="R8" s="97"/>
      <c r="S8" s="104" t="s">
        <v>174</v>
      </c>
      <c r="T8" s="105">
        <v>1</v>
      </c>
      <c r="U8" s="106"/>
      <c r="V8" s="107"/>
      <c r="W8" s="108"/>
      <c r="X8" s="109"/>
    </row>
    <row r="9" spans="1:24" s="145" customFormat="1" ht="18" customHeight="1">
      <c r="A9" s="134">
        <v>18</v>
      </c>
      <c r="B9" s="135">
        <v>203</v>
      </c>
      <c r="C9" s="136" t="s">
        <v>94</v>
      </c>
      <c r="D9" s="137" t="s">
        <v>97</v>
      </c>
      <c r="E9" s="136" t="s">
        <v>118</v>
      </c>
      <c r="F9" s="137">
        <v>1</v>
      </c>
      <c r="G9" s="138">
        <v>2</v>
      </c>
      <c r="H9" s="136">
        <v>1</v>
      </c>
      <c r="I9" s="138">
        <v>0</v>
      </c>
      <c r="J9" s="136"/>
      <c r="K9" s="139"/>
      <c r="L9" s="139"/>
      <c r="M9" s="139"/>
      <c r="N9" s="138">
        <v>6</v>
      </c>
      <c r="O9" s="136" t="s">
        <v>138</v>
      </c>
      <c r="P9" s="140" t="s">
        <v>152</v>
      </c>
      <c r="Q9" s="140" t="s">
        <v>161</v>
      </c>
      <c r="R9" s="138"/>
      <c r="S9" s="141"/>
      <c r="T9" s="142">
        <v>0</v>
      </c>
      <c r="U9" s="143"/>
      <c r="V9" s="144"/>
      <c r="W9" s="144"/>
      <c r="X9" s="135"/>
    </row>
    <row r="10" spans="1:24" s="110" customFormat="1" ht="31.5" customHeight="1">
      <c r="A10" s="94">
        <v>19</v>
      </c>
      <c r="B10" s="95">
        <v>204</v>
      </c>
      <c r="C10" s="96" t="s">
        <v>94</v>
      </c>
      <c r="D10" s="98" t="s">
        <v>98</v>
      </c>
      <c r="E10" s="96" t="s">
        <v>119</v>
      </c>
      <c r="F10" s="98">
        <v>1</v>
      </c>
      <c r="G10" s="97">
        <v>2</v>
      </c>
      <c r="H10" s="96">
        <v>1</v>
      </c>
      <c r="I10" s="97">
        <v>1</v>
      </c>
      <c r="J10" s="96" t="s">
        <v>131</v>
      </c>
      <c r="K10" s="99">
        <v>38063</v>
      </c>
      <c r="L10" s="99">
        <v>38063</v>
      </c>
      <c r="M10" s="99">
        <v>38078</v>
      </c>
      <c r="N10" s="97"/>
      <c r="O10" s="96" t="s">
        <v>146</v>
      </c>
      <c r="P10" s="107" t="s">
        <v>153</v>
      </c>
      <c r="Q10" s="107" t="s">
        <v>162</v>
      </c>
      <c r="R10" s="97"/>
      <c r="S10" s="104"/>
      <c r="T10" s="111">
        <v>0</v>
      </c>
      <c r="U10" s="106"/>
      <c r="V10" s="112"/>
      <c r="W10" s="112"/>
      <c r="X10" s="95"/>
    </row>
    <row r="11" spans="1:24" s="110" customFormat="1" ht="31.5" customHeight="1">
      <c r="A11" s="94">
        <v>20</v>
      </c>
      <c r="B11" s="95">
        <v>205</v>
      </c>
      <c r="C11" s="96" t="s">
        <v>94</v>
      </c>
      <c r="D11" s="98" t="s">
        <v>99</v>
      </c>
      <c r="E11" s="96" t="s">
        <v>120</v>
      </c>
      <c r="F11" s="98">
        <v>1</v>
      </c>
      <c r="G11" s="97">
        <v>2</v>
      </c>
      <c r="H11" s="96">
        <v>0</v>
      </c>
      <c r="I11" s="97">
        <v>1</v>
      </c>
      <c r="J11" s="96"/>
      <c r="K11" s="99"/>
      <c r="L11" s="99"/>
      <c r="M11" s="99"/>
      <c r="N11" s="97">
        <v>0</v>
      </c>
      <c r="O11" s="96" t="s">
        <v>147</v>
      </c>
      <c r="P11" s="107" t="s">
        <v>154</v>
      </c>
      <c r="Q11" s="107" t="s">
        <v>163</v>
      </c>
      <c r="R11" s="97"/>
      <c r="S11" s="104"/>
      <c r="T11" s="111">
        <v>0</v>
      </c>
      <c r="U11" s="106"/>
      <c r="V11" s="112"/>
      <c r="W11" s="112"/>
      <c r="X11" s="95"/>
    </row>
    <row r="12" spans="1:24" s="110" customFormat="1" ht="31.5" customHeight="1">
      <c r="A12" s="94">
        <v>21</v>
      </c>
      <c r="B12" s="95">
        <v>206</v>
      </c>
      <c r="C12" s="96" t="s">
        <v>94</v>
      </c>
      <c r="D12" s="98" t="s">
        <v>100</v>
      </c>
      <c r="E12" s="96" t="s">
        <v>121</v>
      </c>
      <c r="F12" s="98">
        <v>2</v>
      </c>
      <c r="G12" s="97">
        <v>2</v>
      </c>
      <c r="H12" s="96">
        <v>1</v>
      </c>
      <c r="I12" s="97">
        <v>0</v>
      </c>
      <c r="J12" s="96"/>
      <c r="K12" s="99"/>
      <c r="L12" s="99"/>
      <c r="M12" s="99"/>
      <c r="N12" s="97">
        <v>5</v>
      </c>
      <c r="O12" s="96" t="s">
        <v>148</v>
      </c>
      <c r="P12" s="107" t="s">
        <v>155</v>
      </c>
      <c r="Q12" s="107" t="s">
        <v>164</v>
      </c>
      <c r="R12" s="97"/>
      <c r="S12" s="104"/>
      <c r="T12" s="111">
        <v>0</v>
      </c>
      <c r="U12" s="106"/>
      <c r="V12" s="112"/>
      <c r="W12" s="112"/>
      <c r="X12" s="95"/>
    </row>
    <row r="13" spans="1:24" s="110" customFormat="1" ht="31.5" customHeight="1">
      <c r="A13" s="94">
        <v>22</v>
      </c>
      <c r="B13" s="95">
        <v>207</v>
      </c>
      <c r="C13" s="96" t="s">
        <v>94</v>
      </c>
      <c r="D13" s="98" t="s">
        <v>101</v>
      </c>
      <c r="E13" s="96" t="s">
        <v>122</v>
      </c>
      <c r="F13" s="98">
        <v>2</v>
      </c>
      <c r="G13" s="97">
        <v>2</v>
      </c>
      <c r="H13" s="96">
        <v>1</v>
      </c>
      <c r="I13" s="97">
        <v>0</v>
      </c>
      <c r="J13" s="96"/>
      <c r="K13" s="99"/>
      <c r="L13" s="99"/>
      <c r="M13" s="99"/>
      <c r="N13" s="97">
        <v>6</v>
      </c>
      <c r="O13" s="96" t="s">
        <v>139</v>
      </c>
      <c r="P13" s="107" t="s">
        <v>151</v>
      </c>
      <c r="Q13" s="107" t="s">
        <v>160</v>
      </c>
      <c r="R13" s="97"/>
      <c r="S13" s="104"/>
      <c r="T13" s="111">
        <v>0</v>
      </c>
      <c r="U13" s="106"/>
      <c r="V13" s="112"/>
      <c r="W13" s="112"/>
      <c r="X13" s="95"/>
    </row>
    <row r="14" spans="1:24" s="145" customFormat="1" ht="18" customHeight="1">
      <c r="A14" s="134">
        <v>23</v>
      </c>
      <c r="B14" s="135">
        <v>208</v>
      </c>
      <c r="C14" s="136" t="s">
        <v>94</v>
      </c>
      <c r="D14" s="137" t="s">
        <v>102</v>
      </c>
      <c r="E14" s="136" t="s">
        <v>123</v>
      </c>
      <c r="F14" s="137">
        <v>1</v>
      </c>
      <c r="G14" s="138">
        <v>2</v>
      </c>
      <c r="H14" s="136">
        <v>1</v>
      </c>
      <c r="I14" s="138">
        <v>1</v>
      </c>
      <c r="J14" s="136"/>
      <c r="K14" s="139"/>
      <c r="L14" s="139"/>
      <c r="M14" s="139"/>
      <c r="N14" s="138">
        <v>2</v>
      </c>
      <c r="O14" s="136"/>
      <c r="P14" s="140"/>
      <c r="Q14" s="140"/>
      <c r="R14" s="138">
        <v>1</v>
      </c>
      <c r="S14" s="141"/>
      <c r="T14" s="142">
        <v>0</v>
      </c>
      <c r="U14" s="143"/>
      <c r="V14" s="144"/>
      <c r="W14" s="144"/>
      <c r="X14" s="135"/>
    </row>
    <row r="15" spans="1:24" s="145" customFormat="1" ht="18" customHeight="1">
      <c r="A15" s="134">
        <v>24</v>
      </c>
      <c r="B15" s="135">
        <v>209</v>
      </c>
      <c r="C15" s="136" t="s">
        <v>94</v>
      </c>
      <c r="D15" s="137" t="s">
        <v>192</v>
      </c>
      <c r="E15" s="136" t="s">
        <v>118</v>
      </c>
      <c r="F15" s="137">
        <v>1</v>
      </c>
      <c r="G15" s="138">
        <v>2</v>
      </c>
      <c r="H15" s="136">
        <v>0</v>
      </c>
      <c r="I15" s="138">
        <v>0</v>
      </c>
      <c r="J15" s="136"/>
      <c r="K15" s="139"/>
      <c r="L15" s="139"/>
      <c r="M15" s="139"/>
      <c r="N15" s="138">
        <v>6</v>
      </c>
      <c r="O15" s="136" t="s">
        <v>140</v>
      </c>
      <c r="P15" s="140" t="s">
        <v>156</v>
      </c>
      <c r="Q15" s="140" t="s">
        <v>165</v>
      </c>
      <c r="R15" s="138"/>
      <c r="S15" s="141"/>
      <c r="T15" s="142">
        <v>1</v>
      </c>
      <c r="U15" s="143"/>
      <c r="V15" s="144"/>
      <c r="W15" s="144"/>
      <c r="X15" s="135"/>
    </row>
    <row r="16" spans="1:24" s="110" customFormat="1" ht="31.5" customHeight="1">
      <c r="A16" s="94">
        <v>25</v>
      </c>
      <c r="B16" s="95">
        <v>210</v>
      </c>
      <c r="C16" s="96" t="s">
        <v>94</v>
      </c>
      <c r="D16" s="98" t="s">
        <v>104</v>
      </c>
      <c r="E16" s="96" t="s">
        <v>124</v>
      </c>
      <c r="F16" s="98">
        <v>2</v>
      </c>
      <c r="G16" s="97">
        <v>2</v>
      </c>
      <c r="H16" s="96">
        <v>0</v>
      </c>
      <c r="I16" s="97">
        <v>0</v>
      </c>
      <c r="J16" s="96"/>
      <c r="K16" s="99"/>
      <c r="L16" s="99"/>
      <c r="M16" s="99"/>
      <c r="N16" s="97">
        <v>5</v>
      </c>
      <c r="O16" s="96"/>
      <c r="P16" s="107"/>
      <c r="Q16" s="107"/>
      <c r="R16" s="97">
        <v>1</v>
      </c>
      <c r="S16" s="104"/>
      <c r="T16" s="111">
        <v>0</v>
      </c>
      <c r="U16" s="106"/>
      <c r="V16" s="112"/>
      <c r="W16" s="112"/>
      <c r="X16" s="95"/>
    </row>
    <row r="17" spans="1:24" s="145" customFormat="1" ht="18" customHeight="1">
      <c r="A17" s="134">
        <v>26</v>
      </c>
      <c r="B17" s="135">
        <v>321</v>
      </c>
      <c r="C17" s="136" t="s">
        <v>94</v>
      </c>
      <c r="D17" s="137" t="s">
        <v>105</v>
      </c>
      <c r="E17" s="136" t="s">
        <v>125</v>
      </c>
      <c r="F17" s="137">
        <v>2</v>
      </c>
      <c r="G17" s="138">
        <v>2</v>
      </c>
      <c r="H17" s="136">
        <v>0</v>
      </c>
      <c r="I17" s="138">
        <v>0</v>
      </c>
      <c r="J17" s="136"/>
      <c r="K17" s="139"/>
      <c r="L17" s="139"/>
      <c r="M17" s="139"/>
      <c r="N17" s="138">
        <v>5</v>
      </c>
      <c r="O17" s="136"/>
      <c r="P17" s="140"/>
      <c r="Q17" s="140"/>
      <c r="R17" s="138">
        <v>1</v>
      </c>
      <c r="S17" s="141"/>
      <c r="T17" s="142">
        <v>0</v>
      </c>
      <c r="U17" s="143"/>
      <c r="V17" s="144"/>
      <c r="W17" s="144"/>
      <c r="X17" s="135"/>
    </row>
    <row r="18" spans="1:24" s="145" customFormat="1" ht="18" customHeight="1">
      <c r="A18" s="134">
        <v>27</v>
      </c>
      <c r="B18" s="135">
        <v>322</v>
      </c>
      <c r="C18" s="136" t="s">
        <v>94</v>
      </c>
      <c r="D18" s="137" t="s">
        <v>106</v>
      </c>
      <c r="E18" s="136" t="s">
        <v>125</v>
      </c>
      <c r="F18" s="137">
        <v>2</v>
      </c>
      <c r="G18" s="138">
        <v>2</v>
      </c>
      <c r="H18" s="136">
        <v>1</v>
      </c>
      <c r="I18" s="138">
        <v>0</v>
      </c>
      <c r="J18" s="136"/>
      <c r="K18" s="139"/>
      <c r="L18" s="139"/>
      <c r="M18" s="139"/>
      <c r="N18" s="138">
        <v>0</v>
      </c>
      <c r="O18" s="146" t="s">
        <v>149</v>
      </c>
      <c r="P18" s="140" t="s">
        <v>155</v>
      </c>
      <c r="Q18" s="140" t="s">
        <v>166</v>
      </c>
      <c r="R18" s="138"/>
      <c r="S18" s="141"/>
      <c r="T18" s="142">
        <v>0</v>
      </c>
      <c r="U18" s="143"/>
      <c r="V18" s="144"/>
      <c r="W18" s="144"/>
      <c r="X18" s="135"/>
    </row>
    <row r="19" spans="1:24" s="145" customFormat="1" ht="18" customHeight="1">
      <c r="A19" s="134">
        <v>28</v>
      </c>
      <c r="B19" s="135">
        <v>323</v>
      </c>
      <c r="C19" s="136" t="s">
        <v>94</v>
      </c>
      <c r="D19" s="137" t="s">
        <v>107</v>
      </c>
      <c r="E19" s="136" t="s">
        <v>126</v>
      </c>
      <c r="F19" s="137">
        <v>1</v>
      </c>
      <c r="G19" s="138">
        <v>2</v>
      </c>
      <c r="H19" s="136">
        <v>0</v>
      </c>
      <c r="I19" s="138">
        <v>0</v>
      </c>
      <c r="J19" s="136"/>
      <c r="K19" s="139"/>
      <c r="L19" s="139"/>
      <c r="M19" s="139"/>
      <c r="N19" s="138">
        <v>0</v>
      </c>
      <c r="O19" s="136"/>
      <c r="P19" s="140"/>
      <c r="Q19" s="140"/>
      <c r="R19" s="138">
        <v>1</v>
      </c>
      <c r="S19" s="141"/>
      <c r="T19" s="142">
        <v>0</v>
      </c>
      <c r="U19" s="143"/>
      <c r="V19" s="144"/>
      <c r="W19" s="144"/>
      <c r="X19" s="135"/>
    </row>
    <row r="20" spans="1:24" s="145" customFormat="1" ht="18" customHeight="1">
      <c r="A20" s="134">
        <v>29</v>
      </c>
      <c r="B20" s="135">
        <v>341</v>
      </c>
      <c r="C20" s="136" t="s">
        <v>94</v>
      </c>
      <c r="D20" s="137" t="s">
        <v>191</v>
      </c>
      <c r="E20" s="136" t="s">
        <v>125</v>
      </c>
      <c r="F20" s="137">
        <v>2</v>
      </c>
      <c r="G20" s="138">
        <v>2</v>
      </c>
      <c r="H20" s="136">
        <v>0</v>
      </c>
      <c r="I20" s="138">
        <v>0</v>
      </c>
      <c r="J20" s="136"/>
      <c r="K20" s="139"/>
      <c r="L20" s="139"/>
      <c r="M20" s="139"/>
      <c r="N20" s="138">
        <v>6</v>
      </c>
      <c r="O20" s="136"/>
      <c r="P20" s="140"/>
      <c r="Q20" s="140"/>
      <c r="R20" s="138">
        <v>1</v>
      </c>
      <c r="S20" s="141"/>
      <c r="T20" s="142">
        <v>0</v>
      </c>
      <c r="U20" s="143"/>
      <c r="V20" s="144"/>
      <c r="W20" s="144"/>
      <c r="X20" s="135"/>
    </row>
    <row r="21" spans="1:24" s="110" customFormat="1" ht="31.5" customHeight="1">
      <c r="A21" s="94">
        <v>30</v>
      </c>
      <c r="B21" s="95">
        <v>342</v>
      </c>
      <c r="C21" s="96" t="s">
        <v>94</v>
      </c>
      <c r="D21" s="98" t="s">
        <v>109</v>
      </c>
      <c r="E21" s="96" t="s">
        <v>127</v>
      </c>
      <c r="F21" s="98">
        <v>2</v>
      </c>
      <c r="G21" s="97">
        <v>2</v>
      </c>
      <c r="H21" s="96">
        <v>1</v>
      </c>
      <c r="I21" s="97">
        <v>1</v>
      </c>
      <c r="J21" s="96" t="s">
        <v>132</v>
      </c>
      <c r="K21" s="99">
        <v>37699</v>
      </c>
      <c r="L21" s="99">
        <v>37708</v>
      </c>
      <c r="M21" s="99">
        <v>37712</v>
      </c>
      <c r="N21" s="97"/>
      <c r="O21" s="96" t="s">
        <v>141</v>
      </c>
      <c r="P21" s="107" t="s">
        <v>151</v>
      </c>
      <c r="Q21" s="107" t="s">
        <v>167</v>
      </c>
      <c r="R21" s="97"/>
      <c r="S21" s="104"/>
      <c r="T21" s="111">
        <v>1</v>
      </c>
      <c r="U21" s="106"/>
      <c r="V21" s="112"/>
      <c r="W21" s="112"/>
      <c r="X21" s="95"/>
    </row>
    <row r="22" spans="1:24" s="110" customFormat="1" ht="31.5" customHeight="1">
      <c r="A22" s="94">
        <v>31</v>
      </c>
      <c r="B22" s="95">
        <v>343</v>
      </c>
      <c r="C22" s="96" t="s">
        <v>94</v>
      </c>
      <c r="D22" s="98" t="s">
        <v>110</v>
      </c>
      <c r="E22" s="96" t="s">
        <v>125</v>
      </c>
      <c r="F22" s="98">
        <v>2</v>
      </c>
      <c r="G22" s="97">
        <v>2</v>
      </c>
      <c r="H22" s="96">
        <v>1</v>
      </c>
      <c r="I22" s="97">
        <v>1</v>
      </c>
      <c r="J22" s="96" t="s">
        <v>133</v>
      </c>
      <c r="K22" s="99">
        <v>37335</v>
      </c>
      <c r="L22" s="99">
        <v>37337</v>
      </c>
      <c r="M22" s="99">
        <v>37347</v>
      </c>
      <c r="N22" s="97"/>
      <c r="O22" s="96" t="s">
        <v>142</v>
      </c>
      <c r="P22" s="107" t="s">
        <v>157</v>
      </c>
      <c r="Q22" s="107" t="s">
        <v>168</v>
      </c>
      <c r="R22" s="97"/>
      <c r="S22" s="104"/>
      <c r="T22" s="111">
        <v>0</v>
      </c>
      <c r="U22" s="106"/>
      <c r="V22" s="112"/>
      <c r="W22" s="112"/>
      <c r="X22" s="95"/>
    </row>
    <row r="23" spans="1:24" s="110" customFormat="1" ht="31.5" customHeight="1">
      <c r="A23" s="94">
        <v>32</v>
      </c>
      <c r="B23" s="95">
        <v>381</v>
      </c>
      <c r="C23" s="96" t="s">
        <v>94</v>
      </c>
      <c r="D23" s="98" t="s">
        <v>111</v>
      </c>
      <c r="E23" s="96" t="s">
        <v>128</v>
      </c>
      <c r="F23" s="98">
        <v>1</v>
      </c>
      <c r="G23" s="97">
        <v>2</v>
      </c>
      <c r="H23" s="96">
        <v>1</v>
      </c>
      <c r="I23" s="97">
        <v>1</v>
      </c>
      <c r="J23" s="96" t="s">
        <v>134</v>
      </c>
      <c r="K23" s="99">
        <v>37335</v>
      </c>
      <c r="L23" s="99">
        <v>37335</v>
      </c>
      <c r="M23" s="99">
        <v>37347</v>
      </c>
      <c r="N23" s="97"/>
      <c r="O23" s="96" t="s">
        <v>150</v>
      </c>
      <c r="P23" s="107" t="s">
        <v>158</v>
      </c>
      <c r="Q23" s="107" t="s">
        <v>169</v>
      </c>
      <c r="R23" s="97"/>
      <c r="S23" s="104"/>
      <c r="T23" s="111">
        <v>1</v>
      </c>
      <c r="U23" s="106">
        <v>37807</v>
      </c>
      <c r="V23" s="112" t="s">
        <v>175</v>
      </c>
      <c r="W23" s="112">
        <v>2</v>
      </c>
      <c r="X23" s="95">
        <v>1</v>
      </c>
    </row>
    <row r="24" spans="1:24" s="145" customFormat="1" ht="18" customHeight="1">
      <c r="A24" s="134">
        <v>33</v>
      </c>
      <c r="B24" s="135">
        <v>382</v>
      </c>
      <c r="C24" s="136" t="s">
        <v>94</v>
      </c>
      <c r="D24" s="137" t="s">
        <v>112</v>
      </c>
      <c r="E24" s="136" t="s">
        <v>125</v>
      </c>
      <c r="F24" s="137">
        <v>2</v>
      </c>
      <c r="G24" s="138">
        <v>2</v>
      </c>
      <c r="H24" s="136">
        <v>1</v>
      </c>
      <c r="I24" s="138">
        <v>1</v>
      </c>
      <c r="J24" s="136" t="s">
        <v>135</v>
      </c>
      <c r="K24" s="139">
        <v>37614</v>
      </c>
      <c r="L24" s="139">
        <v>37614</v>
      </c>
      <c r="M24" s="139">
        <v>37622</v>
      </c>
      <c r="N24" s="138"/>
      <c r="O24" s="136" t="s">
        <v>143</v>
      </c>
      <c r="P24" s="140" t="s">
        <v>156</v>
      </c>
      <c r="Q24" s="140" t="s">
        <v>170</v>
      </c>
      <c r="R24" s="138"/>
      <c r="S24" s="141"/>
      <c r="T24" s="142">
        <v>0</v>
      </c>
      <c r="U24" s="143"/>
      <c r="V24" s="144"/>
      <c r="W24" s="144"/>
      <c r="X24" s="135"/>
    </row>
    <row r="25" spans="1:24" s="145" customFormat="1" ht="18" customHeight="1">
      <c r="A25" s="134">
        <v>34</v>
      </c>
      <c r="B25" s="135">
        <v>383</v>
      </c>
      <c r="C25" s="136" t="s">
        <v>94</v>
      </c>
      <c r="D25" s="137" t="s">
        <v>113</v>
      </c>
      <c r="E25" s="136" t="s">
        <v>125</v>
      </c>
      <c r="F25" s="137">
        <v>2</v>
      </c>
      <c r="G25" s="138">
        <v>2</v>
      </c>
      <c r="H25" s="136">
        <v>0</v>
      </c>
      <c r="I25" s="138">
        <v>0</v>
      </c>
      <c r="J25" s="136"/>
      <c r="K25" s="139"/>
      <c r="L25" s="139"/>
      <c r="M25" s="139"/>
      <c r="N25" s="138">
        <v>0</v>
      </c>
      <c r="O25" s="136"/>
      <c r="P25" s="140"/>
      <c r="Q25" s="140"/>
      <c r="R25" s="138">
        <v>1</v>
      </c>
      <c r="S25" s="141"/>
      <c r="T25" s="142">
        <v>0</v>
      </c>
      <c r="U25" s="143"/>
      <c r="V25" s="144"/>
      <c r="W25" s="144"/>
      <c r="X25" s="135"/>
    </row>
    <row r="26" spans="1:24" s="145" customFormat="1" ht="18" customHeight="1">
      <c r="A26" s="134">
        <v>35</v>
      </c>
      <c r="B26" s="135">
        <v>384</v>
      </c>
      <c r="C26" s="136" t="s">
        <v>94</v>
      </c>
      <c r="D26" s="137" t="s">
        <v>114</v>
      </c>
      <c r="E26" s="136" t="s">
        <v>125</v>
      </c>
      <c r="F26" s="137">
        <v>2</v>
      </c>
      <c r="G26" s="138">
        <v>2</v>
      </c>
      <c r="H26" s="136">
        <v>0</v>
      </c>
      <c r="I26" s="138">
        <v>1</v>
      </c>
      <c r="J26" s="136" t="s">
        <v>136</v>
      </c>
      <c r="K26" s="139">
        <v>38064</v>
      </c>
      <c r="L26" s="139">
        <v>38068</v>
      </c>
      <c r="M26" s="139">
        <v>38078</v>
      </c>
      <c r="N26" s="138"/>
      <c r="O26" s="136" t="s">
        <v>144</v>
      </c>
      <c r="P26" s="140" t="s">
        <v>157</v>
      </c>
      <c r="Q26" s="140" t="s">
        <v>171</v>
      </c>
      <c r="R26" s="138"/>
      <c r="S26" s="141"/>
      <c r="T26" s="142">
        <v>1</v>
      </c>
      <c r="U26" s="143"/>
      <c r="V26" s="144"/>
      <c r="W26" s="144"/>
      <c r="X26" s="135"/>
    </row>
    <row r="27" spans="1:24" s="110" customFormat="1" ht="31.5" customHeight="1" thickBot="1">
      <c r="A27" s="94">
        <v>36</v>
      </c>
      <c r="B27" s="113">
        <v>422</v>
      </c>
      <c r="C27" s="96" t="s">
        <v>94</v>
      </c>
      <c r="D27" s="114" t="s">
        <v>115</v>
      </c>
      <c r="E27" s="115" t="s">
        <v>129</v>
      </c>
      <c r="F27" s="114">
        <v>2</v>
      </c>
      <c r="G27" s="116">
        <v>2</v>
      </c>
      <c r="H27" s="115">
        <v>0</v>
      </c>
      <c r="I27" s="116">
        <v>0</v>
      </c>
      <c r="J27" s="115"/>
      <c r="K27" s="117"/>
      <c r="L27" s="117"/>
      <c r="M27" s="117"/>
      <c r="N27" s="116">
        <v>0</v>
      </c>
      <c r="O27" s="115" t="s">
        <v>145</v>
      </c>
      <c r="P27" s="118" t="s">
        <v>159</v>
      </c>
      <c r="Q27" s="118" t="s">
        <v>172</v>
      </c>
      <c r="R27" s="116"/>
      <c r="S27" s="119"/>
      <c r="T27" s="120">
        <v>0</v>
      </c>
      <c r="U27" s="121"/>
      <c r="V27" s="122"/>
      <c r="W27" s="122"/>
      <c r="X27" s="113"/>
    </row>
    <row r="28" spans="1:24" s="145" customFormat="1" ht="18" customHeight="1" thickBot="1">
      <c r="A28" s="147"/>
      <c r="B28" s="148">
        <v>1000</v>
      </c>
      <c r="C28" s="177" t="s">
        <v>24</v>
      </c>
      <c r="D28" s="178"/>
      <c r="E28" s="149"/>
      <c r="F28" s="150"/>
      <c r="G28" s="151"/>
      <c r="H28" s="152">
        <f>SUM(H7:H27)</f>
        <v>11</v>
      </c>
      <c r="I28" s="153">
        <f>SUM(I7:I27)</f>
        <v>9</v>
      </c>
      <c r="J28" s="152"/>
      <c r="K28" s="154"/>
      <c r="L28" s="154"/>
      <c r="M28" s="154"/>
      <c r="N28" s="155"/>
      <c r="O28" s="152"/>
      <c r="P28" s="154"/>
      <c r="Q28" s="154"/>
      <c r="R28" s="155"/>
      <c r="S28" s="156"/>
      <c r="T28" s="157">
        <f>SUM(T7:T27)</f>
        <v>5</v>
      </c>
      <c r="U28" s="158"/>
      <c r="V28" s="159"/>
      <c r="W28" s="160"/>
      <c r="X28" s="153">
        <f>SUM(X7:X27)</f>
        <v>1</v>
      </c>
    </row>
    <row r="30" spans="1:10" ht="13.5">
      <c r="A30" s="48" t="s">
        <v>77</v>
      </c>
      <c r="B30" s="49"/>
      <c r="C30" s="50"/>
      <c r="D30" s="51"/>
      <c r="E30" s="52"/>
      <c r="F30" s="52"/>
      <c r="G30" s="52"/>
      <c r="H30" s="52"/>
      <c r="I30" s="52"/>
      <c r="J30" s="52"/>
    </row>
    <row r="31" spans="1:8" ht="13.5">
      <c r="A31" s="46" t="s">
        <v>86</v>
      </c>
      <c r="E31" s="54"/>
      <c r="F31" s="54" t="s">
        <v>85</v>
      </c>
      <c r="H31" s="54"/>
    </row>
    <row r="33" spans="1:3" ht="12">
      <c r="A33" s="53" t="s">
        <v>46</v>
      </c>
      <c r="C33" s="7"/>
    </row>
    <row r="34" spans="1:22" ht="12">
      <c r="A34" s="53" t="s">
        <v>47</v>
      </c>
      <c r="D34" s="53" t="s">
        <v>39</v>
      </c>
      <c r="J34" s="53" t="s">
        <v>48</v>
      </c>
      <c r="K34" s="53" t="s">
        <v>49</v>
      </c>
      <c r="L34" s="53" t="s">
        <v>62</v>
      </c>
      <c r="P34" s="53" t="s">
        <v>20</v>
      </c>
      <c r="S34" s="78" t="s">
        <v>79</v>
      </c>
      <c r="V34" s="53" t="s">
        <v>66</v>
      </c>
    </row>
    <row r="35" spans="1:22" ht="12">
      <c r="A35" s="2" t="s">
        <v>50</v>
      </c>
      <c r="D35" s="46" t="s">
        <v>51</v>
      </c>
      <c r="J35" s="2" t="s">
        <v>52</v>
      </c>
      <c r="K35" s="2" t="s">
        <v>52</v>
      </c>
      <c r="L35" s="53" t="s">
        <v>63</v>
      </c>
      <c r="P35" s="53" t="s">
        <v>41</v>
      </c>
      <c r="S35" s="78" t="s">
        <v>80</v>
      </c>
      <c r="V35" s="53" t="s">
        <v>67</v>
      </c>
    </row>
    <row r="36" spans="1:22" ht="12">
      <c r="A36" s="2" t="s">
        <v>53</v>
      </c>
      <c r="D36" s="46" t="s">
        <v>84</v>
      </c>
      <c r="J36" s="2" t="s">
        <v>54</v>
      </c>
      <c r="K36" s="2" t="s">
        <v>54</v>
      </c>
      <c r="L36" s="2" t="s">
        <v>91</v>
      </c>
      <c r="P36" s="2" t="s">
        <v>55</v>
      </c>
      <c r="T36" s="2" t="s">
        <v>75</v>
      </c>
      <c r="V36" s="2" t="s">
        <v>68</v>
      </c>
    </row>
    <row r="37" spans="12:22" ht="12">
      <c r="L37" s="2" t="s">
        <v>92</v>
      </c>
      <c r="P37" s="2" t="s">
        <v>61</v>
      </c>
      <c r="T37" s="2" t="s">
        <v>76</v>
      </c>
      <c r="V37" s="2" t="s">
        <v>69</v>
      </c>
    </row>
    <row r="38" spans="12:22" ht="12">
      <c r="L38" s="2" t="s">
        <v>93</v>
      </c>
      <c r="V38" s="2" t="s">
        <v>70</v>
      </c>
    </row>
    <row r="39" spans="12:22" ht="12">
      <c r="L39" s="2" t="s">
        <v>87</v>
      </c>
      <c r="V39" s="2" t="s">
        <v>71</v>
      </c>
    </row>
    <row r="40" ht="12">
      <c r="L40" s="2" t="s">
        <v>88</v>
      </c>
    </row>
    <row r="41" spans="12:22" ht="12">
      <c r="L41" s="2" t="s">
        <v>64</v>
      </c>
      <c r="V41" s="53" t="s">
        <v>72</v>
      </c>
    </row>
    <row r="42" spans="12:22" ht="12">
      <c r="L42" s="2" t="s">
        <v>65</v>
      </c>
      <c r="V42" s="2" t="s">
        <v>73</v>
      </c>
    </row>
    <row r="43" ht="12">
      <c r="V43" s="2" t="s">
        <v>74</v>
      </c>
    </row>
  </sheetData>
  <mergeCells count="20">
    <mergeCell ref="C28:D28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31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8.50390625" style="2" bestFit="1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7" t="s">
        <v>56</v>
      </c>
      <c r="B2" s="3"/>
    </row>
    <row r="3" spans="1:27" ht="25.5" customHeight="1" thickBot="1">
      <c r="A3" s="47"/>
      <c r="B3" s="220" t="s">
        <v>83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  <c r="V3" s="2"/>
      <c r="AA3" s="2"/>
    </row>
    <row r="4" spans="1:27" ht="19.5" customHeight="1" thickBot="1">
      <c r="A4" s="47"/>
      <c r="B4" s="85">
        <v>1</v>
      </c>
      <c r="C4" s="218">
        <v>38443</v>
      </c>
      <c r="D4" s="219"/>
      <c r="E4" s="219"/>
      <c r="F4" s="85">
        <v>2</v>
      </c>
      <c r="G4" s="218">
        <v>38473</v>
      </c>
      <c r="H4" s="219"/>
      <c r="I4" s="219"/>
      <c r="J4" s="85">
        <v>3</v>
      </c>
      <c r="K4" s="86" t="s">
        <v>176</v>
      </c>
      <c r="L4" s="87"/>
      <c r="M4" s="87"/>
      <c r="N4" s="88"/>
      <c r="AA4" s="2"/>
    </row>
    <row r="5" spans="1:27" ht="27.75" customHeight="1" thickBot="1">
      <c r="A5"/>
      <c r="B5" s="79"/>
      <c r="C5" s="79"/>
      <c r="D5" s="79"/>
      <c r="E5" s="79"/>
      <c r="F5" s="79"/>
      <c r="G5" s="128" t="s">
        <v>177</v>
      </c>
      <c r="H5" s="123"/>
      <c r="I5" s="129"/>
      <c r="J5" s="130"/>
      <c r="K5" s="130"/>
      <c r="L5" s="79"/>
      <c r="M5" s="79"/>
      <c r="N5" s="128" t="s">
        <v>177</v>
      </c>
      <c r="O5" s="123"/>
      <c r="P5" s="123"/>
      <c r="Q5" s="123"/>
      <c r="R5" s="123"/>
      <c r="S5" s="131" t="s">
        <v>177</v>
      </c>
      <c r="T5" s="132"/>
      <c r="U5" s="132"/>
      <c r="V5" s="133"/>
      <c r="W5" s="79"/>
      <c r="X5" s="80"/>
      <c r="Y5" s="80"/>
      <c r="Z5" s="80"/>
      <c r="AA5"/>
    </row>
    <row r="6" spans="1:27" ht="13.5" customHeight="1" thickBot="1">
      <c r="A6"/>
      <c r="B6" s="79"/>
      <c r="C6" s="79"/>
      <c r="D6" s="79"/>
      <c r="E6" s="82" t="s">
        <v>81</v>
      </c>
      <c r="F6" s="83"/>
      <c r="G6" s="84">
        <v>3</v>
      </c>
      <c r="H6" s="81"/>
      <c r="I6" s="81"/>
      <c r="J6" s="81"/>
      <c r="K6" s="81"/>
      <c r="L6" s="82" t="s">
        <v>81</v>
      </c>
      <c r="M6" s="83"/>
      <c r="N6" s="84">
        <v>3</v>
      </c>
      <c r="O6" s="81"/>
      <c r="P6" s="79"/>
      <c r="Q6" s="82" t="s">
        <v>81</v>
      </c>
      <c r="R6" s="83"/>
      <c r="S6" s="84">
        <v>3</v>
      </c>
      <c r="T6" s="81"/>
      <c r="U6" s="80"/>
      <c r="V6" s="82" t="s">
        <v>81</v>
      </c>
      <c r="W6" s="83"/>
      <c r="X6" s="83"/>
      <c r="Y6" s="84">
        <v>1</v>
      </c>
      <c r="Z6" s="80"/>
      <c r="AA6"/>
    </row>
    <row r="7" spans="1:27" ht="26.25" customHeight="1">
      <c r="A7" s="181" t="s">
        <v>6</v>
      </c>
      <c r="B7" s="215" t="s">
        <v>57</v>
      </c>
      <c r="C7" s="170" t="s">
        <v>0</v>
      </c>
      <c r="D7" s="188" t="s">
        <v>58</v>
      </c>
      <c r="E7" s="195" t="s">
        <v>59</v>
      </c>
      <c r="F7" s="196"/>
      <c r="G7" s="196"/>
      <c r="H7" s="196"/>
      <c r="I7" s="196"/>
      <c r="J7" s="196"/>
      <c r="K7" s="197"/>
      <c r="L7" s="225" t="s">
        <v>14</v>
      </c>
      <c r="M7" s="196"/>
      <c r="N7" s="196"/>
      <c r="O7" s="196"/>
      <c r="P7" s="226"/>
      <c r="Q7" s="195" t="s">
        <v>4</v>
      </c>
      <c r="R7" s="196"/>
      <c r="S7" s="196"/>
      <c r="T7" s="196"/>
      <c r="U7" s="197"/>
      <c r="V7" s="198" t="s">
        <v>12</v>
      </c>
      <c r="W7" s="199"/>
      <c r="X7" s="199"/>
      <c r="Y7" s="200"/>
      <c r="Z7" s="200"/>
      <c r="AA7" s="201"/>
    </row>
    <row r="8" spans="1:27" ht="15.75" customHeight="1">
      <c r="A8" s="168"/>
      <c r="B8" s="216"/>
      <c r="C8" s="167"/>
      <c r="D8" s="189"/>
      <c r="E8" s="211" t="s">
        <v>8</v>
      </c>
      <c r="F8" s="227" t="s">
        <v>13</v>
      </c>
      <c r="G8" s="212" t="s">
        <v>3</v>
      </c>
      <c r="H8" s="23"/>
      <c r="I8" s="212" t="s">
        <v>2</v>
      </c>
      <c r="J8" s="23"/>
      <c r="K8" s="205" t="s">
        <v>9</v>
      </c>
      <c r="L8" s="214" t="s">
        <v>1</v>
      </c>
      <c r="M8" s="23"/>
      <c r="N8" s="212" t="s">
        <v>2</v>
      </c>
      <c r="O8" s="23"/>
      <c r="P8" s="212" t="s">
        <v>9</v>
      </c>
      <c r="Q8" s="210" t="s">
        <v>5</v>
      </c>
      <c r="R8" s="23"/>
      <c r="S8" s="212" t="s">
        <v>2</v>
      </c>
      <c r="T8" s="23"/>
      <c r="U8" s="205" t="s">
        <v>9</v>
      </c>
      <c r="V8" s="208" t="s">
        <v>33</v>
      </c>
      <c r="W8" s="23"/>
      <c r="X8" s="206" t="s">
        <v>9</v>
      </c>
      <c r="Y8" s="202" t="s">
        <v>35</v>
      </c>
      <c r="Z8" s="203"/>
      <c r="AA8" s="204"/>
    </row>
    <row r="9" spans="1:27" ht="51.75" customHeight="1">
      <c r="A9" s="168"/>
      <c r="B9" s="217"/>
      <c r="C9" s="167"/>
      <c r="D9" s="189"/>
      <c r="E9" s="211"/>
      <c r="F9" s="228"/>
      <c r="G9" s="212"/>
      <c r="H9" s="44" t="s">
        <v>43</v>
      </c>
      <c r="I9" s="212"/>
      <c r="J9" s="45" t="s">
        <v>15</v>
      </c>
      <c r="K9" s="205"/>
      <c r="L9" s="214"/>
      <c r="M9" s="44" t="s">
        <v>43</v>
      </c>
      <c r="N9" s="212"/>
      <c r="O9" s="45" t="s">
        <v>15</v>
      </c>
      <c r="P9" s="212"/>
      <c r="Q9" s="211"/>
      <c r="R9" s="44" t="s">
        <v>43</v>
      </c>
      <c r="S9" s="213"/>
      <c r="T9" s="45" t="s">
        <v>15</v>
      </c>
      <c r="U9" s="205"/>
      <c r="V9" s="209"/>
      <c r="W9" s="22" t="s">
        <v>34</v>
      </c>
      <c r="X9" s="207"/>
      <c r="Y9" s="4" t="s">
        <v>33</v>
      </c>
      <c r="Z9" s="4" t="s">
        <v>34</v>
      </c>
      <c r="AA9" s="76" t="s">
        <v>9</v>
      </c>
    </row>
    <row r="10" spans="1:27" ht="16.5" customHeight="1">
      <c r="A10" s="13">
        <v>16</v>
      </c>
      <c r="B10" s="9">
        <v>201</v>
      </c>
      <c r="C10" s="10" t="s">
        <v>94</v>
      </c>
      <c r="D10" s="124" t="s">
        <v>95</v>
      </c>
      <c r="E10" s="90"/>
      <c r="F10" s="5"/>
      <c r="G10" s="5"/>
      <c r="H10" s="5"/>
      <c r="I10" s="5"/>
      <c r="J10" s="5"/>
      <c r="K10" s="55" t="str">
        <f>IF(G10=""," ",ROUND(J10/I10*100,1))</f>
        <v> </v>
      </c>
      <c r="L10" s="11">
        <v>18</v>
      </c>
      <c r="M10" s="5">
        <v>15</v>
      </c>
      <c r="N10" s="5">
        <v>430</v>
      </c>
      <c r="O10" s="5">
        <v>107</v>
      </c>
      <c r="P10" s="55">
        <f>IF(L10=""," ",ROUND(O10/N10*100,1))</f>
        <v>24.9</v>
      </c>
      <c r="Q10" s="11">
        <v>6</v>
      </c>
      <c r="R10" s="5">
        <v>2</v>
      </c>
      <c r="S10" s="5">
        <v>49</v>
      </c>
      <c r="T10" s="5">
        <v>2</v>
      </c>
      <c r="U10" s="55">
        <f>IF(Q10=""," ",ROUND(T10/S10*100,1))</f>
        <v>4.1</v>
      </c>
      <c r="V10" s="10">
        <v>693</v>
      </c>
      <c r="W10" s="5">
        <v>80</v>
      </c>
      <c r="X10" s="71">
        <f>IF(V10=""," ",ROUND(W10/V10*100,1))</f>
        <v>11.5</v>
      </c>
      <c r="Y10" s="5">
        <v>525</v>
      </c>
      <c r="Z10" s="5">
        <v>55</v>
      </c>
      <c r="AA10" s="66">
        <f>IF(Y10=""," ",ROUND(Z10/Y10*100,1))</f>
        <v>10.5</v>
      </c>
    </row>
    <row r="11" spans="1:27" ht="16.5" customHeight="1">
      <c r="A11" s="13">
        <v>16</v>
      </c>
      <c r="B11" s="9">
        <v>202</v>
      </c>
      <c r="C11" s="10" t="s">
        <v>94</v>
      </c>
      <c r="D11" s="124" t="s">
        <v>96</v>
      </c>
      <c r="E11" s="90">
        <v>30</v>
      </c>
      <c r="F11" s="5" t="s">
        <v>179</v>
      </c>
      <c r="G11" s="5">
        <v>68</v>
      </c>
      <c r="H11" s="5">
        <v>68</v>
      </c>
      <c r="I11" s="5">
        <v>1053</v>
      </c>
      <c r="J11" s="5">
        <v>319</v>
      </c>
      <c r="K11" s="55">
        <f aca="true" t="shared" si="0" ref="K11:K30">IF(G11=""," ",ROUND(J11/I11*100,1))</f>
        <v>30.3</v>
      </c>
      <c r="L11" s="11">
        <v>31</v>
      </c>
      <c r="M11" s="5">
        <v>31</v>
      </c>
      <c r="N11" s="5">
        <v>532</v>
      </c>
      <c r="O11" s="5">
        <v>158</v>
      </c>
      <c r="P11" s="55">
        <f>IF(L11=""," ",ROUND(O11/N11*100,1))</f>
        <v>29.7</v>
      </c>
      <c r="Q11" s="11">
        <v>6</v>
      </c>
      <c r="R11" s="5">
        <v>6</v>
      </c>
      <c r="S11" s="5">
        <v>52</v>
      </c>
      <c r="T11" s="5">
        <v>10</v>
      </c>
      <c r="U11" s="55">
        <f>IF(Q11=""," ",ROUND(T11/S11*100,1))</f>
        <v>19.2</v>
      </c>
      <c r="V11" s="10">
        <v>189</v>
      </c>
      <c r="W11" s="5">
        <v>16</v>
      </c>
      <c r="X11" s="71">
        <f>IF(V11=""," ",ROUND(W11/V11*100,1))</f>
        <v>8.5</v>
      </c>
      <c r="Y11" s="5">
        <v>124</v>
      </c>
      <c r="Z11" s="5">
        <v>9</v>
      </c>
      <c r="AA11" s="66">
        <f>IF(Y11=""," ",ROUND(Z11/Y11*100,1))</f>
        <v>7.3</v>
      </c>
    </row>
    <row r="12" spans="1:27" ht="16.5" customHeight="1">
      <c r="A12" s="13">
        <v>16</v>
      </c>
      <c r="B12" s="9">
        <v>203</v>
      </c>
      <c r="C12" s="10" t="s">
        <v>94</v>
      </c>
      <c r="D12" s="124" t="s">
        <v>97</v>
      </c>
      <c r="E12" s="90">
        <v>25</v>
      </c>
      <c r="F12" s="5" t="s">
        <v>180</v>
      </c>
      <c r="G12" s="5">
        <v>29</v>
      </c>
      <c r="H12" s="5">
        <v>28</v>
      </c>
      <c r="I12" s="5">
        <v>477</v>
      </c>
      <c r="J12" s="5">
        <v>121</v>
      </c>
      <c r="K12" s="55">
        <f t="shared" si="0"/>
        <v>25.4</v>
      </c>
      <c r="L12" s="11">
        <v>16</v>
      </c>
      <c r="M12" s="5">
        <v>15</v>
      </c>
      <c r="N12" s="5">
        <v>223</v>
      </c>
      <c r="O12" s="5">
        <v>40</v>
      </c>
      <c r="P12" s="55">
        <f aca="true" t="shared" si="1" ref="P12:P30">IF(L12=""," ",ROUND(O12/N12*100,1))</f>
        <v>17.9</v>
      </c>
      <c r="Q12" s="11">
        <v>6</v>
      </c>
      <c r="R12" s="5">
        <v>3</v>
      </c>
      <c r="S12" s="5">
        <v>35</v>
      </c>
      <c r="T12" s="5">
        <v>3</v>
      </c>
      <c r="U12" s="55">
        <f aca="true" t="shared" si="2" ref="U12:U30">IF(Q12=""," ",ROUND(T12/S12*100,1))</f>
        <v>8.6</v>
      </c>
      <c r="V12" s="10">
        <v>115</v>
      </c>
      <c r="W12" s="5">
        <v>17</v>
      </c>
      <c r="X12" s="71">
        <f>IF(V12=""," ",ROUND(W12/V12*100,1))</f>
        <v>14.8</v>
      </c>
      <c r="Y12" s="5">
        <v>73</v>
      </c>
      <c r="Z12" s="5">
        <v>2</v>
      </c>
      <c r="AA12" s="66">
        <f>IF(Y12=""," ",ROUND(Z12/Y12*100,1))</f>
        <v>2.7</v>
      </c>
    </row>
    <row r="13" spans="1:27" ht="16.5" customHeight="1">
      <c r="A13" s="13">
        <v>16</v>
      </c>
      <c r="B13" s="9">
        <v>204</v>
      </c>
      <c r="C13" s="10" t="s">
        <v>94</v>
      </c>
      <c r="D13" s="124" t="s">
        <v>98</v>
      </c>
      <c r="E13" s="10">
        <v>30</v>
      </c>
      <c r="F13" s="5" t="s">
        <v>181</v>
      </c>
      <c r="G13" s="5">
        <v>42</v>
      </c>
      <c r="H13" s="5">
        <v>36</v>
      </c>
      <c r="I13" s="5">
        <v>617</v>
      </c>
      <c r="J13" s="5">
        <v>147</v>
      </c>
      <c r="K13" s="55">
        <f t="shared" si="0"/>
        <v>23.8</v>
      </c>
      <c r="L13" s="11">
        <v>20</v>
      </c>
      <c r="M13" s="5">
        <v>19</v>
      </c>
      <c r="N13" s="5">
        <v>378</v>
      </c>
      <c r="O13" s="5">
        <v>85</v>
      </c>
      <c r="P13" s="55">
        <f t="shared" si="1"/>
        <v>22.5</v>
      </c>
      <c r="Q13" s="11">
        <v>6</v>
      </c>
      <c r="R13" s="5">
        <v>5</v>
      </c>
      <c r="S13" s="5">
        <v>34</v>
      </c>
      <c r="T13" s="5">
        <v>6</v>
      </c>
      <c r="U13" s="55">
        <f t="shared" si="2"/>
        <v>17.6</v>
      </c>
      <c r="V13" s="10">
        <v>52</v>
      </c>
      <c r="W13" s="5">
        <v>3</v>
      </c>
      <c r="X13" s="71">
        <f aca="true" t="shared" si="3" ref="X13:X30">IF(V13=0," ",ROUND(W13/V13*100,1))</f>
        <v>5.8</v>
      </c>
      <c r="Y13" s="5">
        <v>44</v>
      </c>
      <c r="Z13" s="5">
        <v>2</v>
      </c>
      <c r="AA13" s="66">
        <f aca="true" t="shared" si="4" ref="AA13:AA30">IF(Y13=0," ",ROUND(Z13/Y13*100,1))</f>
        <v>4.5</v>
      </c>
    </row>
    <row r="14" spans="1:27" ht="16.5" customHeight="1">
      <c r="A14" s="13">
        <v>16</v>
      </c>
      <c r="B14" s="9">
        <v>205</v>
      </c>
      <c r="C14" s="10" t="s">
        <v>94</v>
      </c>
      <c r="D14" s="124" t="s">
        <v>99</v>
      </c>
      <c r="E14" s="10">
        <v>30</v>
      </c>
      <c r="F14" s="5" t="s">
        <v>181</v>
      </c>
      <c r="G14" s="5">
        <v>37</v>
      </c>
      <c r="H14" s="5">
        <v>34</v>
      </c>
      <c r="I14" s="5">
        <v>579</v>
      </c>
      <c r="J14" s="5">
        <v>172</v>
      </c>
      <c r="K14" s="55">
        <f t="shared" si="0"/>
        <v>29.7</v>
      </c>
      <c r="L14" s="11">
        <v>20</v>
      </c>
      <c r="M14" s="5">
        <v>18</v>
      </c>
      <c r="N14" s="5">
        <v>322</v>
      </c>
      <c r="O14" s="5">
        <v>77</v>
      </c>
      <c r="P14" s="55">
        <f t="shared" si="1"/>
        <v>23.9</v>
      </c>
      <c r="Q14" s="11">
        <v>6</v>
      </c>
      <c r="R14" s="5">
        <v>2</v>
      </c>
      <c r="S14" s="5">
        <v>39</v>
      </c>
      <c r="T14" s="5">
        <v>3</v>
      </c>
      <c r="U14" s="55">
        <f t="shared" si="2"/>
        <v>7.7</v>
      </c>
      <c r="V14" s="10">
        <v>98</v>
      </c>
      <c r="W14" s="5">
        <v>13</v>
      </c>
      <c r="X14" s="71">
        <f t="shared" si="3"/>
        <v>13.3</v>
      </c>
      <c r="Y14" s="5">
        <v>55</v>
      </c>
      <c r="Z14" s="5">
        <v>0</v>
      </c>
      <c r="AA14" s="66">
        <f t="shared" si="4"/>
        <v>0</v>
      </c>
    </row>
    <row r="15" spans="1:27" ht="16.5" customHeight="1">
      <c r="A15" s="13">
        <v>16</v>
      </c>
      <c r="B15" s="9">
        <v>206</v>
      </c>
      <c r="C15" s="10" t="s">
        <v>94</v>
      </c>
      <c r="D15" s="124" t="s">
        <v>100</v>
      </c>
      <c r="E15" s="10"/>
      <c r="F15" s="5"/>
      <c r="G15" s="5"/>
      <c r="H15" s="5"/>
      <c r="I15" s="5"/>
      <c r="J15" s="5"/>
      <c r="K15" s="55" t="str">
        <f t="shared" si="0"/>
        <v> </v>
      </c>
      <c r="L15" s="11">
        <v>18</v>
      </c>
      <c r="M15" s="5">
        <v>12</v>
      </c>
      <c r="N15" s="5">
        <v>213</v>
      </c>
      <c r="O15" s="5">
        <v>41</v>
      </c>
      <c r="P15" s="55">
        <f t="shared" si="1"/>
        <v>19.2</v>
      </c>
      <c r="Q15" s="11">
        <v>6</v>
      </c>
      <c r="R15" s="5">
        <v>3</v>
      </c>
      <c r="S15" s="5">
        <v>35</v>
      </c>
      <c r="T15" s="5">
        <v>4</v>
      </c>
      <c r="U15" s="55">
        <f t="shared" si="2"/>
        <v>11.4</v>
      </c>
      <c r="V15" s="10">
        <v>46</v>
      </c>
      <c r="W15" s="5">
        <v>2</v>
      </c>
      <c r="X15" s="71">
        <f t="shared" si="3"/>
        <v>4.3</v>
      </c>
      <c r="Y15" s="5">
        <v>40</v>
      </c>
      <c r="Z15" s="5">
        <v>1</v>
      </c>
      <c r="AA15" s="66">
        <f t="shared" si="4"/>
        <v>2.5</v>
      </c>
    </row>
    <row r="16" spans="1:27" ht="16.5" customHeight="1">
      <c r="A16" s="13">
        <v>16</v>
      </c>
      <c r="B16" s="9">
        <v>207</v>
      </c>
      <c r="C16" s="10" t="s">
        <v>94</v>
      </c>
      <c r="D16" s="124" t="s">
        <v>101</v>
      </c>
      <c r="E16" s="10">
        <v>30</v>
      </c>
      <c r="F16" s="5" t="s">
        <v>182</v>
      </c>
      <c r="G16" s="5">
        <v>34</v>
      </c>
      <c r="H16" s="5">
        <v>26</v>
      </c>
      <c r="I16" s="5">
        <v>586</v>
      </c>
      <c r="J16" s="5">
        <v>163</v>
      </c>
      <c r="K16" s="55">
        <f t="shared" si="0"/>
        <v>27.8</v>
      </c>
      <c r="L16" s="11">
        <v>17</v>
      </c>
      <c r="M16" s="5">
        <v>12</v>
      </c>
      <c r="N16" s="5">
        <v>343</v>
      </c>
      <c r="O16" s="5">
        <v>74</v>
      </c>
      <c r="P16" s="55">
        <f t="shared" si="1"/>
        <v>21.6</v>
      </c>
      <c r="Q16" s="11">
        <v>6</v>
      </c>
      <c r="R16" s="5">
        <v>3</v>
      </c>
      <c r="S16" s="5">
        <v>38</v>
      </c>
      <c r="T16" s="5">
        <v>4</v>
      </c>
      <c r="U16" s="55">
        <f t="shared" si="2"/>
        <v>10.5</v>
      </c>
      <c r="V16" s="10">
        <v>105</v>
      </c>
      <c r="W16" s="5">
        <v>15</v>
      </c>
      <c r="X16" s="71">
        <f t="shared" si="3"/>
        <v>14.3</v>
      </c>
      <c r="Y16" s="5">
        <v>46</v>
      </c>
      <c r="Z16" s="5">
        <v>0</v>
      </c>
      <c r="AA16" s="66">
        <f t="shared" si="4"/>
        <v>0</v>
      </c>
    </row>
    <row r="17" spans="1:27" ht="16.5" customHeight="1">
      <c r="A17" s="13">
        <v>16</v>
      </c>
      <c r="B17" s="9">
        <v>208</v>
      </c>
      <c r="C17" s="10" t="s">
        <v>94</v>
      </c>
      <c r="D17" s="124" t="s">
        <v>102</v>
      </c>
      <c r="E17" s="10"/>
      <c r="F17" s="5"/>
      <c r="G17" s="5"/>
      <c r="H17" s="5"/>
      <c r="I17" s="5"/>
      <c r="J17" s="5"/>
      <c r="K17" s="55" t="str">
        <f t="shared" si="0"/>
        <v> </v>
      </c>
      <c r="L17" s="11">
        <v>17</v>
      </c>
      <c r="M17" s="5">
        <v>12</v>
      </c>
      <c r="N17" s="5">
        <v>229</v>
      </c>
      <c r="O17" s="5">
        <v>45</v>
      </c>
      <c r="P17" s="55">
        <f t="shared" si="1"/>
        <v>19.7</v>
      </c>
      <c r="Q17" s="11">
        <v>6</v>
      </c>
      <c r="R17" s="5">
        <v>4</v>
      </c>
      <c r="S17" s="5">
        <v>49</v>
      </c>
      <c r="T17" s="5">
        <v>4</v>
      </c>
      <c r="U17" s="55">
        <f t="shared" si="2"/>
        <v>8.2</v>
      </c>
      <c r="V17" s="10">
        <v>176</v>
      </c>
      <c r="W17" s="5">
        <v>42</v>
      </c>
      <c r="X17" s="71">
        <f t="shared" si="3"/>
        <v>23.9</v>
      </c>
      <c r="Y17" s="5">
        <v>92</v>
      </c>
      <c r="Z17" s="5">
        <v>12</v>
      </c>
      <c r="AA17" s="66">
        <f t="shared" si="4"/>
        <v>13</v>
      </c>
    </row>
    <row r="18" spans="1:27" ht="16.5" customHeight="1">
      <c r="A18" s="13">
        <v>16</v>
      </c>
      <c r="B18" s="9">
        <v>209</v>
      </c>
      <c r="C18" s="10" t="s">
        <v>94</v>
      </c>
      <c r="D18" s="124" t="s">
        <v>103</v>
      </c>
      <c r="E18" s="10">
        <v>30</v>
      </c>
      <c r="F18" s="5" t="s">
        <v>178</v>
      </c>
      <c r="G18" s="5">
        <v>38</v>
      </c>
      <c r="H18" s="5">
        <v>36</v>
      </c>
      <c r="I18" s="5">
        <v>596</v>
      </c>
      <c r="J18" s="5">
        <v>140</v>
      </c>
      <c r="K18" s="55">
        <f t="shared" si="0"/>
        <v>23.5</v>
      </c>
      <c r="L18" s="11">
        <v>17</v>
      </c>
      <c r="M18" s="5">
        <v>15</v>
      </c>
      <c r="N18" s="5">
        <v>232</v>
      </c>
      <c r="O18" s="5">
        <v>38</v>
      </c>
      <c r="P18" s="55">
        <f t="shared" si="1"/>
        <v>16.4</v>
      </c>
      <c r="Q18" s="11">
        <v>6</v>
      </c>
      <c r="R18" s="5">
        <v>4</v>
      </c>
      <c r="S18" s="5">
        <v>38</v>
      </c>
      <c r="T18" s="5">
        <v>5</v>
      </c>
      <c r="U18" s="55">
        <f t="shared" si="2"/>
        <v>13.2</v>
      </c>
      <c r="V18" s="10">
        <v>58</v>
      </c>
      <c r="W18" s="5">
        <v>6</v>
      </c>
      <c r="X18" s="71">
        <f t="shared" si="3"/>
        <v>10.3</v>
      </c>
      <c r="Y18" s="5">
        <v>49</v>
      </c>
      <c r="Z18" s="5">
        <v>6</v>
      </c>
      <c r="AA18" s="66">
        <f t="shared" si="4"/>
        <v>12.2</v>
      </c>
    </row>
    <row r="19" spans="1:27" ht="16.5" customHeight="1">
      <c r="A19" s="13">
        <v>16</v>
      </c>
      <c r="B19" s="9">
        <v>210</v>
      </c>
      <c r="C19" s="10" t="s">
        <v>94</v>
      </c>
      <c r="D19" s="124" t="s">
        <v>104</v>
      </c>
      <c r="E19" s="10"/>
      <c r="F19" s="5"/>
      <c r="G19" s="5"/>
      <c r="H19" s="5"/>
      <c r="I19" s="5"/>
      <c r="J19" s="5"/>
      <c r="K19" s="55" t="str">
        <f t="shared" si="0"/>
        <v> </v>
      </c>
      <c r="L19" s="11">
        <v>7</v>
      </c>
      <c r="M19" s="5">
        <v>6</v>
      </c>
      <c r="N19" s="5">
        <v>97</v>
      </c>
      <c r="O19" s="5">
        <v>15</v>
      </c>
      <c r="P19" s="55">
        <f t="shared" si="1"/>
        <v>15.5</v>
      </c>
      <c r="Q19" s="11">
        <v>6</v>
      </c>
      <c r="R19" s="5">
        <v>2</v>
      </c>
      <c r="S19" s="5">
        <v>50</v>
      </c>
      <c r="T19" s="5">
        <v>3</v>
      </c>
      <c r="U19" s="55">
        <f t="shared" si="2"/>
        <v>6</v>
      </c>
      <c r="V19" s="10">
        <v>147</v>
      </c>
      <c r="W19" s="5">
        <v>18</v>
      </c>
      <c r="X19" s="71">
        <f t="shared" si="3"/>
        <v>12.2</v>
      </c>
      <c r="Y19" s="5">
        <v>117</v>
      </c>
      <c r="Z19" s="5">
        <v>5</v>
      </c>
      <c r="AA19" s="66">
        <f t="shared" si="4"/>
        <v>4.3</v>
      </c>
    </row>
    <row r="20" spans="1:27" ht="16.5" customHeight="1">
      <c r="A20" s="13">
        <v>16</v>
      </c>
      <c r="B20" s="9">
        <v>321</v>
      </c>
      <c r="C20" s="10" t="s">
        <v>94</v>
      </c>
      <c r="D20" s="124" t="s">
        <v>105</v>
      </c>
      <c r="E20" s="10"/>
      <c r="F20" s="5"/>
      <c r="G20" s="5"/>
      <c r="H20" s="5"/>
      <c r="I20" s="5"/>
      <c r="J20" s="5"/>
      <c r="K20" s="55" t="str">
        <f t="shared" si="0"/>
        <v> </v>
      </c>
      <c r="L20" s="11">
        <v>8</v>
      </c>
      <c r="M20" s="5">
        <v>6</v>
      </c>
      <c r="N20" s="5">
        <v>77</v>
      </c>
      <c r="O20" s="5">
        <v>14</v>
      </c>
      <c r="P20" s="55">
        <f t="shared" si="1"/>
        <v>18.2</v>
      </c>
      <c r="Q20" s="11">
        <v>5</v>
      </c>
      <c r="R20" s="5">
        <v>3</v>
      </c>
      <c r="S20" s="5">
        <v>29</v>
      </c>
      <c r="T20" s="5">
        <v>3</v>
      </c>
      <c r="U20" s="55">
        <f t="shared" si="2"/>
        <v>10.3</v>
      </c>
      <c r="V20" s="10">
        <v>4</v>
      </c>
      <c r="W20" s="5">
        <v>1</v>
      </c>
      <c r="X20" s="71">
        <f t="shared" si="3"/>
        <v>25</v>
      </c>
      <c r="Y20" s="5">
        <v>4</v>
      </c>
      <c r="Z20" s="5">
        <v>1</v>
      </c>
      <c r="AA20" s="66">
        <f t="shared" si="4"/>
        <v>25</v>
      </c>
    </row>
    <row r="21" spans="1:27" ht="16.5" customHeight="1">
      <c r="A21" s="13">
        <v>16</v>
      </c>
      <c r="B21" s="9">
        <v>322</v>
      </c>
      <c r="C21" s="10" t="s">
        <v>94</v>
      </c>
      <c r="D21" s="124" t="s">
        <v>106</v>
      </c>
      <c r="E21" s="10">
        <v>30</v>
      </c>
      <c r="F21" s="5" t="s">
        <v>183</v>
      </c>
      <c r="G21" s="5"/>
      <c r="H21" s="5"/>
      <c r="I21" s="5"/>
      <c r="J21" s="5"/>
      <c r="K21" s="55" t="str">
        <f t="shared" si="0"/>
        <v> </v>
      </c>
      <c r="L21" s="11">
        <v>13</v>
      </c>
      <c r="M21" s="5">
        <v>9</v>
      </c>
      <c r="N21" s="5">
        <v>244</v>
      </c>
      <c r="O21" s="5">
        <v>49</v>
      </c>
      <c r="P21" s="55">
        <f t="shared" si="1"/>
        <v>20.1</v>
      </c>
      <c r="Q21" s="11">
        <v>5</v>
      </c>
      <c r="R21" s="5">
        <v>2</v>
      </c>
      <c r="S21" s="5">
        <v>37</v>
      </c>
      <c r="T21" s="5">
        <v>3</v>
      </c>
      <c r="U21" s="55">
        <f t="shared" si="2"/>
        <v>8.1</v>
      </c>
      <c r="V21" s="10">
        <v>52</v>
      </c>
      <c r="W21" s="5">
        <v>10</v>
      </c>
      <c r="X21" s="71">
        <f t="shared" si="3"/>
        <v>19.2</v>
      </c>
      <c r="Y21" s="5">
        <v>21</v>
      </c>
      <c r="Z21" s="5">
        <v>1</v>
      </c>
      <c r="AA21" s="66">
        <f t="shared" si="4"/>
        <v>4.8</v>
      </c>
    </row>
    <row r="22" spans="1:27" ht="16.5" customHeight="1">
      <c r="A22" s="13">
        <v>16</v>
      </c>
      <c r="B22" s="9">
        <v>323</v>
      </c>
      <c r="C22" s="10" t="s">
        <v>94</v>
      </c>
      <c r="D22" s="124" t="s">
        <v>107</v>
      </c>
      <c r="E22" s="10"/>
      <c r="F22" s="5"/>
      <c r="G22" s="5"/>
      <c r="H22" s="5"/>
      <c r="I22" s="5"/>
      <c r="J22" s="5"/>
      <c r="K22" s="55" t="str">
        <f t="shared" si="0"/>
        <v> </v>
      </c>
      <c r="L22" s="11">
        <v>14</v>
      </c>
      <c r="M22" s="5">
        <v>10</v>
      </c>
      <c r="N22" s="5">
        <v>351</v>
      </c>
      <c r="O22" s="5">
        <v>40</v>
      </c>
      <c r="P22" s="55">
        <f t="shared" si="1"/>
        <v>11.4</v>
      </c>
      <c r="Q22" s="11">
        <v>6</v>
      </c>
      <c r="R22" s="5">
        <v>2</v>
      </c>
      <c r="S22" s="5">
        <v>34</v>
      </c>
      <c r="T22" s="5">
        <v>2</v>
      </c>
      <c r="U22" s="55">
        <f t="shared" si="2"/>
        <v>5.9</v>
      </c>
      <c r="V22" s="10">
        <v>45</v>
      </c>
      <c r="W22" s="5">
        <v>8</v>
      </c>
      <c r="X22" s="71">
        <f t="shared" si="3"/>
        <v>17.8</v>
      </c>
      <c r="Y22" s="5">
        <v>27</v>
      </c>
      <c r="Z22" s="5">
        <v>1</v>
      </c>
      <c r="AA22" s="66">
        <f t="shared" si="4"/>
        <v>3.7</v>
      </c>
    </row>
    <row r="23" spans="1:27" ht="16.5" customHeight="1">
      <c r="A23" s="13">
        <v>16</v>
      </c>
      <c r="B23" s="9">
        <v>341</v>
      </c>
      <c r="C23" s="10" t="s">
        <v>94</v>
      </c>
      <c r="D23" s="124" t="s">
        <v>108</v>
      </c>
      <c r="E23" s="10"/>
      <c r="F23" s="5"/>
      <c r="G23" s="5"/>
      <c r="H23" s="5"/>
      <c r="I23" s="5"/>
      <c r="J23" s="5"/>
      <c r="K23" s="55" t="str">
        <f t="shared" si="0"/>
        <v> </v>
      </c>
      <c r="L23" s="11">
        <v>11</v>
      </c>
      <c r="M23" s="5">
        <v>5</v>
      </c>
      <c r="N23" s="5">
        <v>226</v>
      </c>
      <c r="O23" s="5">
        <v>20</v>
      </c>
      <c r="P23" s="55">
        <f t="shared" si="1"/>
        <v>8.8</v>
      </c>
      <c r="Q23" s="11">
        <v>5</v>
      </c>
      <c r="R23" s="5">
        <v>1</v>
      </c>
      <c r="S23" s="5">
        <v>30</v>
      </c>
      <c r="T23" s="5">
        <v>1</v>
      </c>
      <c r="U23" s="55">
        <f t="shared" si="2"/>
        <v>3.3</v>
      </c>
      <c r="V23" s="10">
        <v>18</v>
      </c>
      <c r="W23" s="5">
        <v>0</v>
      </c>
      <c r="X23" s="71">
        <f t="shared" si="3"/>
        <v>0</v>
      </c>
      <c r="Y23" s="5">
        <v>15</v>
      </c>
      <c r="Z23" s="5">
        <v>0</v>
      </c>
      <c r="AA23" s="66">
        <f t="shared" si="4"/>
        <v>0</v>
      </c>
    </row>
    <row r="24" spans="1:27" ht="16.5" customHeight="1">
      <c r="A24" s="13">
        <v>16</v>
      </c>
      <c r="B24" s="9">
        <v>342</v>
      </c>
      <c r="C24" s="10" t="s">
        <v>94</v>
      </c>
      <c r="D24" s="124" t="s">
        <v>109</v>
      </c>
      <c r="E24" s="10">
        <v>30</v>
      </c>
      <c r="F24" s="5" t="s">
        <v>179</v>
      </c>
      <c r="G24" s="5">
        <v>23</v>
      </c>
      <c r="H24" s="5">
        <v>22</v>
      </c>
      <c r="I24" s="5">
        <v>344</v>
      </c>
      <c r="J24" s="5">
        <v>88</v>
      </c>
      <c r="K24" s="55">
        <f t="shared" si="0"/>
        <v>25.6</v>
      </c>
      <c r="L24" s="11">
        <v>16</v>
      </c>
      <c r="M24" s="5">
        <v>16</v>
      </c>
      <c r="N24" s="5">
        <v>200</v>
      </c>
      <c r="O24" s="5">
        <v>50</v>
      </c>
      <c r="P24" s="55">
        <f t="shared" si="1"/>
        <v>25</v>
      </c>
      <c r="Q24" s="11">
        <v>5</v>
      </c>
      <c r="R24" s="5">
        <v>3</v>
      </c>
      <c r="S24" s="5">
        <v>34</v>
      </c>
      <c r="T24" s="5">
        <v>4</v>
      </c>
      <c r="U24" s="55">
        <f t="shared" si="2"/>
        <v>11.8</v>
      </c>
      <c r="V24" s="10">
        <v>26</v>
      </c>
      <c r="W24" s="5">
        <v>1</v>
      </c>
      <c r="X24" s="71">
        <f t="shared" si="3"/>
        <v>3.8</v>
      </c>
      <c r="Y24" s="5">
        <v>19</v>
      </c>
      <c r="Z24" s="5">
        <v>1</v>
      </c>
      <c r="AA24" s="66">
        <f t="shared" si="4"/>
        <v>5.3</v>
      </c>
    </row>
    <row r="25" spans="1:27" ht="16.5" customHeight="1">
      <c r="A25" s="13">
        <v>16</v>
      </c>
      <c r="B25" s="9">
        <v>343</v>
      </c>
      <c r="C25" s="10" t="s">
        <v>94</v>
      </c>
      <c r="D25" s="124" t="s">
        <v>110</v>
      </c>
      <c r="E25" s="10"/>
      <c r="F25" s="5"/>
      <c r="G25" s="5"/>
      <c r="H25" s="5"/>
      <c r="I25" s="5"/>
      <c r="J25" s="5"/>
      <c r="K25" s="55" t="str">
        <f t="shared" si="0"/>
        <v> </v>
      </c>
      <c r="L25" s="11">
        <v>9</v>
      </c>
      <c r="M25" s="5">
        <v>4</v>
      </c>
      <c r="N25" s="5">
        <v>234</v>
      </c>
      <c r="O25" s="5">
        <v>26</v>
      </c>
      <c r="P25" s="55">
        <f t="shared" si="1"/>
        <v>11.1</v>
      </c>
      <c r="Q25" s="11">
        <v>5</v>
      </c>
      <c r="R25" s="5">
        <v>1</v>
      </c>
      <c r="S25" s="5">
        <v>35</v>
      </c>
      <c r="T25" s="5">
        <v>1</v>
      </c>
      <c r="U25" s="55">
        <f t="shared" si="2"/>
        <v>2.9</v>
      </c>
      <c r="V25" s="10">
        <v>24</v>
      </c>
      <c r="W25" s="5">
        <v>5</v>
      </c>
      <c r="X25" s="71">
        <f t="shared" si="3"/>
        <v>20.8</v>
      </c>
      <c r="Y25" s="5">
        <v>15</v>
      </c>
      <c r="Z25" s="5">
        <v>0</v>
      </c>
      <c r="AA25" s="66">
        <f t="shared" si="4"/>
        <v>0</v>
      </c>
    </row>
    <row r="26" spans="1:27" ht="16.5" customHeight="1">
      <c r="A26" s="13">
        <v>16</v>
      </c>
      <c r="B26" s="9">
        <v>381</v>
      </c>
      <c r="C26" s="10" t="s">
        <v>94</v>
      </c>
      <c r="D26" s="124" t="s">
        <v>111</v>
      </c>
      <c r="E26" s="10">
        <v>35</v>
      </c>
      <c r="F26" s="5" t="s">
        <v>181</v>
      </c>
      <c r="G26" s="5">
        <v>35</v>
      </c>
      <c r="H26" s="5">
        <v>28</v>
      </c>
      <c r="I26" s="5">
        <v>481</v>
      </c>
      <c r="J26" s="5">
        <v>138</v>
      </c>
      <c r="K26" s="55">
        <f t="shared" si="0"/>
        <v>28.7</v>
      </c>
      <c r="L26" s="11">
        <v>19</v>
      </c>
      <c r="M26" s="5">
        <v>16</v>
      </c>
      <c r="N26" s="5">
        <v>219</v>
      </c>
      <c r="O26" s="5">
        <v>50</v>
      </c>
      <c r="P26" s="55">
        <f t="shared" si="1"/>
        <v>22.8</v>
      </c>
      <c r="Q26" s="11">
        <v>5</v>
      </c>
      <c r="R26" s="5">
        <v>2</v>
      </c>
      <c r="S26" s="5">
        <v>32</v>
      </c>
      <c r="T26" s="5">
        <v>3</v>
      </c>
      <c r="U26" s="55">
        <f t="shared" si="2"/>
        <v>9.4</v>
      </c>
      <c r="V26" s="10">
        <v>63</v>
      </c>
      <c r="W26" s="5">
        <v>16</v>
      </c>
      <c r="X26" s="71">
        <f t="shared" si="3"/>
        <v>25.4</v>
      </c>
      <c r="Y26" s="5">
        <v>63</v>
      </c>
      <c r="Z26" s="5">
        <v>16</v>
      </c>
      <c r="AA26" s="66">
        <f t="shared" si="4"/>
        <v>25.4</v>
      </c>
    </row>
    <row r="27" spans="1:27" ht="16.5" customHeight="1">
      <c r="A27" s="13">
        <v>16</v>
      </c>
      <c r="B27" s="9">
        <v>382</v>
      </c>
      <c r="C27" s="10" t="s">
        <v>94</v>
      </c>
      <c r="D27" s="124" t="s">
        <v>112</v>
      </c>
      <c r="E27" s="10">
        <v>40</v>
      </c>
      <c r="F27" s="5" t="s">
        <v>184</v>
      </c>
      <c r="G27" s="5">
        <v>19</v>
      </c>
      <c r="H27" s="5">
        <v>18</v>
      </c>
      <c r="I27" s="5">
        <v>245</v>
      </c>
      <c r="J27" s="5">
        <v>74</v>
      </c>
      <c r="K27" s="55">
        <f t="shared" si="0"/>
        <v>30.2</v>
      </c>
      <c r="L27" s="11">
        <v>14</v>
      </c>
      <c r="M27" s="5">
        <v>13</v>
      </c>
      <c r="N27" s="5">
        <v>184</v>
      </c>
      <c r="O27" s="5">
        <v>51</v>
      </c>
      <c r="P27" s="55">
        <f t="shared" si="1"/>
        <v>27.7</v>
      </c>
      <c r="Q27" s="11">
        <v>5</v>
      </c>
      <c r="R27" s="5">
        <v>1</v>
      </c>
      <c r="S27" s="5">
        <v>32</v>
      </c>
      <c r="T27" s="5">
        <v>1</v>
      </c>
      <c r="U27" s="55">
        <f t="shared" si="2"/>
        <v>3.1</v>
      </c>
      <c r="V27" s="10">
        <v>25</v>
      </c>
      <c r="W27" s="5">
        <v>4</v>
      </c>
      <c r="X27" s="71">
        <f t="shared" si="3"/>
        <v>16</v>
      </c>
      <c r="Y27" s="5">
        <v>23</v>
      </c>
      <c r="Z27" s="5">
        <v>2</v>
      </c>
      <c r="AA27" s="66">
        <f t="shared" si="4"/>
        <v>8.7</v>
      </c>
    </row>
    <row r="28" spans="1:27" ht="16.5" customHeight="1">
      <c r="A28" s="13">
        <v>16</v>
      </c>
      <c r="B28" s="9">
        <v>383</v>
      </c>
      <c r="C28" s="10" t="s">
        <v>94</v>
      </c>
      <c r="D28" s="124" t="s">
        <v>113</v>
      </c>
      <c r="E28" s="10"/>
      <c r="F28" s="5"/>
      <c r="G28" s="5"/>
      <c r="H28" s="5"/>
      <c r="I28" s="5"/>
      <c r="J28" s="5"/>
      <c r="K28" s="55" t="str">
        <f t="shared" si="0"/>
        <v> </v>
      </c>
      <c r="L28" s="11">
        <v>6</v>
      </c>
      <c r="M28" s="5">
        <v>3</v>
      </c>
      <c r="N28" s="5">
        <v>44</v>
      </c>
      <c r="O28" s="5">
        <v>5</v>
      </c>
      <c r="P28" s="55">
        <f t="shared" si="1"/>
        <v>11.4</v>
      </c>
      <c r="Q28" s="11">
        <v>5</v>
      </c>
      <c r="R28" s="5">
        <v>3</v>
      </c>
      <c r="S28" s="5">
        <v>24</v>
      </c>
      <c r="T28" s="5">
        <v>3</v>
      </c>
      <c r="U28" s="55">
        <f t="shared" si="2"/>
        <v>12.5</v>
      </c>
      <c r="V28" s="10">
        <v>6</v>
      </c>
      <c r="W28" s="5">
        <v>3</v>
      </c>
      <c r="X28" s="71">
        <f t="shared" si="3"/>
        <v>50</v>
      </c>
      <c r="Y28" s="5">
        <v>4</v>
      </c>
      <c r="Z28" s="5">
        <v>1</v>
      </c>
      <c r="AA28" s="66">
        <f t="shared" si="4"/>
        <v>25</v>
      </c>
    </row>
    <row r="29" spans="1:27" ht="16.5" customHeight="1">
      <c r="A29" s="13">
        <v>16</v>
      </c>
      <c r="B29" s="9">
        <v>384</v>
      </c>
      <c r="C29" s="10" t="s">
        <v>94</v>
      </c>
      <c r="D29" s="124" t="s">
        <v>114</v>
      </c>
      <c r="E29" s="10"/>
      <c r="F29" s="5"/>
      <c r="G29" s="5"/>
      <c r="H29" s="5"/>
      <c r="I29" s="5"/>
      <c r="J29" s="5"/>
      <c r="K29" s="55" t="str">
        <f t="shared" si="0"/>
        <v> </v>
      </c>
      <c r="L29" s="11">
        <v>12</v>
      </c>
      <c r="M29" s="5">
        <v>7</v>
      </c>
      <c r="N29" s="5">
        <v>119</v>
      </c>
      <c r="O29" s="5">
        <v>18</v>
      </c>
      <c r="P29" s="55">
        <f t="shared" si="1"/>
        <v>15.1</v>
      </c>
      <c r="Q29" s="11">
        <v>5</v>
      </c>
      <c r="R29" s="5">
        <v>1</v>
      </c>
      <c r="S29" s="5">
        <v>27</v>
      </c>
      <c r="T29" s="5">
        <v>2</v>
      </c>
      <c r="U29" s="55">
        <f t="shared" si="2"/>
        <v>7.4</v>
      </c>
      <c r="V29" s="10">
        <v>18</v>
      </c>
      <c r="W29" s="5">
        <v>0</v>
      </c>
      <c r="X29" s="71">
        <f t="shared" si="3"/>
        <v>0</v>
      </c>
      <c r="Y29" s="5">
        <v>18</v>
      </c>
      <c r="Z29" s="5">
        <v>0</v>
      </c>
      <c r="AA29" s="66">
        <f t="shared" si="4"/>
        <v>0</v>
      </c>
    </row>
    <row r="30" spans="1:27" ht="16.5" customHeight="1" thickBot="1">
      <c r="A30" s="13">
        <v>16</v>
      </c>
      <c r="B30" s="9">
        <v>422</v>
      </c>
      <c r="C30" s="10" t="s">
        <v>94</v>
      </c>
      <c r="D30" s="124" t="s">
        <v>115</v>
      </c>
      <c r="E30" s="10">
        <v>20</v>
      </c>
      <c r="F30" s="5" t="s">
        <v>183</v>
      </c>
      <c r="G30" s="5">
        <v>20</v>
      </c>
      <c r="H30" s="5">
        <v>15</v>
      </c>
      <c r="I30" s="5">
        <v>256</v>
      </c>
      <c r="J30" s="5">
        <v>47</v>
      </c>
      <c r="K30" s="55">
        <f t="shared" si="0"/>
        <v>18.4</v>
      </c>
      <c r="L30" s="11">
        <v>15</v>
      </c>
      <c r="M30" s="5">
        <v>11</v>
      </c>
      <c r="N30" s="5">
        <v>178</v>
      </c>
      <c r="O30" s="5">
        <v>32</v>
      </c>
      <c r="P30" s="55">
        <f t="shared" si="1"/>
        <v>18</v>
      </c>
      <c r="Q30" s="11">
        <v>5</v>
      </c>
      <c r="R30" s="5">
        <v>2</v>
      </c>
      <c r="S30" s="5">
        <v>30</v>
      </c>
      <c r="T30" s="5">
        <v>2</v>
      </c>
      <c r="U30" s="55">
        <f t="shared" si="2"/>
        <v>6.7</v>
      </c>
      <c r="V30" s="10">
        <v>21</v>
      </c>
      <c r="W30" s="5">
        <v>1</v>
      </c>
      <c r="X30" s="71">
        <f t="shared" si="3"/>
        <v>4.8</v>
      </c>
      <c r="Y30" s="5">
        <v>18</v>
      </c>
      <c r="Z30" s="5">
        <v>1</v>
      </c>
      <c r="AA30" s="66">
        <f t="shared" si="4"/>
        <v>5.6</v>
      </c>
    </row>
    <row r="31" spans="1:27" ht="16.5" customHeight="1" thickBot="1">
      <c r="A31" s="16"/>
      <c r="B31" s="25">
        <v>900</v>
      </c>
      <c r="C31" s="26"/>
      <c r="D31" s="125" t="s">
        <v>37</v>
      </c>
      <c r="E31" s="14"/>
      <c r="F31" s="15"/>
      <c r="G31" s="15"/>
      <c r="H31" s="15"/>
      <c r="I31" s="15"/>
      <c r="J31" s="15"/>
      <c r="K31" s="56"/>
      <c r="L31" s="28">
        <f>SUM(L10:L30)</f>
        <v>318</v>
      </c>
      <c r="M31" s="28">
        <f>SUM(M10:M30)</f>
        <v>255</v>
      </c>
      <c r="N31" s="28">
        <f>SUM(N10:N30)</f>
        <v>5075</v>
      </c>
      <c r="O31" s="28">
        <f>SUM(O10:O30)</f>
        <v>1035</v>
      </c>
      <c r="P31" s="60">
        <f>IF(L31=" "," ",ROUND(O31/N31*100,1))</f>
        <v>20.4</v>
      </c>
      <c r="Q31" s="28">
        <f>SUM(Q10:Q30)</f>
        <v>116</v>
      </c>
      <c r="R31" s="28">
        <f>SUM(R10:R30)</f>
        <v>55</v>
      </c>
      <c r="S31" s="28">
        <f>SUM(S10:S30)</f>
        <v>763</v>
      </c>
      <c r="T31" s="28">
        <f>SUM(T10:T30)</f>
        <v>69</v>
      </c>
      <c r="U31" s="60">
        <f>IF(Q31=""," ",ROUND(T31/S31*100,1))</f>
        <v>9</v>
      </c>
      <c r="V31" s="14"/>
      <c r="W31" s="15"/>
      <c r="X31" s="72"/>
      <c r="Y31" s="15"/>
      <c r="Z31" s="15"/>
      <c r="AA31" s="67"/>
    </row>
    <row r="32" spans="1:27" ht="16.5" customHeight="1">
      <c r="A32" s="29"/>
      <c r="B32" s="30"/>
      <c r="C32" s="31" t="s">
        <v>94</v>
      </c>
      <c r="D32" s="126" t="s">
        <v>185</v>
      </c>
      <c r="E32" s="35"/>
      <c r="F32" s="36"/>
      <c r="G32" s="36"/>
      <c r="H32" s="36"/>
      <c r="I32" s="36"/>
      <c r="J32" s="36"/>
      <c r="K32" s="57"/>
      <c r="L32" s="12">
        <v>1</v>
      </c>
      <c r="M32" s="5">
        <v>1</v>
      </c>
      <c r="N32" s="6">
        <v>40</v>
      </c>
      <c r="O32" s="5">
        <v>17</v>
      </c>
      <c r="P32" s="91">
        <f>IF(L32=""," ",ROUND(O32/N32*100,1))</f>
        <v>42.5</v>
      </c>
      <c r="Q32" s="12"/>
      <c r="R32" s="5"/>
      <c r="S32" s="6"/>
      <c r="T32" s="5"/>
      <c r="U32" s="91" t="str">
        <f>IF(Q32=""," ",ROUND(T32/S32*100,1))</f>
        <v> </v>
      </c>
      <c r="V32" s="35"/>
      <c r="W32" s="36"/>
      <c r="X32" s="73"/>
      <c r="Y32" s="36"/>
      <c r="Z32" s="36"/>
      <c r="AA32" s="68"/>
    </row>
    <row r="33" spans="1:27" ht="16.5" customHeight="1">
      <c r="A33" s="29"/>
      <c r="B33" s="30"/>
      <c r="C33" s="31" t="s">
        <v>94</v>
      </c>
      <c r="D33" s="126" t="s">
        <v>186</v>
      </c>
      <c r="E33" s="35"/>
      <c r="F33" s="36"/>
      <c r="G33" s="36"/>
      <c r="H33" s="36"/>
      <c r="I33" s="36"/>
      <c r="J33" s="36"/>
      <c r="K33" s="57"/>
      <c r="L33" s="12">
        <v>1</v>
      </c>
      <c r="M33" s="5">
        <v>1</v>
      </c>
      <c r="N33" s="6">
        <v>21</v>
      </c>
      <c r="O33" s="5">
        <v>7</v>
      </c>
      <c r="P33" s="93">
        <f>IF(L33=""," ",ROUND(O33/N33*100,1))</f>
        <v>33.3</v>
      </c>
      <c r="Q33" s="12"/>
      <c r="R33" s="5"/>
      <c r="S33" s="6"/>
      <c r="T33" s="5"/>
      <c r="U33" s="93"/>
      <c r="V33" s="35"/>
      <c r="W33" s="36"/>
      <c r="X33" s="73"/>
      <c r="Y33" s="36"/>
      <c r="Z33" s="36"/>
      <c r="AA33" s="68"/>
    </row>
    <row r="34" spans="1:27" ht="16.5" customHeight="1">
      <c r="A34" s="13"/>
      <c r="B34" s="9"/>
      <c r="C34" s="10" t="s">
        <v>94</v>
      </c>
      <c r="D34" s="124" t="s">
        <v>187</v>
      </c>
      <c r="E34" s="37"/>
      <c r="F34" s="38"/>
      <c r="G34" s="38"/>
      <c r="H34" s="38"/>
      <c r="I34" s="38"/>
      <c r="J34" s="38"/>
      <c r="K34" s="58"/>
      <c r="L34" s="12">
        <v>1</v>
      </c>
      <c r="M34" s="5">
        <v>1</v>
      </c>
      <c r="N34" s="6">
        <v>56</v>
      </c>
      <c r="O34" s="5">
        <v>19</v>
      </c>
      <c r="P34" s="55">
        <f>IF(L34=""," ",ROUND(O34/N34*100,1))</f>
        <v>33.9</v>
      </c>
      <c r="Q34" s="12"/>
      <c r="R34" s="5"/>
      <c r="S34" s="6"/>
      <c r="T34" s="5"/>
      <c r="U34" s="55" t="str">
        <f>IF(Q34=""," ",ROUND(T34/S34*100,1))</f>
        <v> </v>
      </c>
      <c r="V34" s="37"/>
      <c r="W34" s="38"/>
      <c r="X34" s="74"/>
      <c r="Y34" s="38"/>
      <c r="Z34" s="38"/>
      <c r="AA34" s="69"/>
    </row>
    <row r="35" spans="1:27" ht="16.5" customHeight="1" thickBot="1">
      <c r="A35" s="32"/>
      <c r="B35" s="33"/>
      <c r="C35" s="34" t="s">
        <v>94</v>
      </c>
      <c r="D35" s="127" t="s">
        <v>188</v>
      </c>
      <c r="E35" s="39"/>
      <c r="F35" s="40"/>
      <c r="G35" s="40"/>
      <c r="H35" s="40"/>
      <c r="I35" s="40"/>
      <c r="J35" s="40"/>
      <c r="K35" s="59"/>
      <c r="L35" s="12">
        <v>1</v>
      </c>
      <c r="M35" s="5">
        <v>1</v>
      </c>
      <c r="N35" s="6">
        <v>24</v>
      </c>
      <c r="O35" s="5">
        <v>6</v>
      </c>
      <c r="P35" s="92">
        <f>IF(L35=""," ",ROUND(O35/N35*100,1))</f>
        <v>25</v>
      </c>
      <c r="Q35" s="12"/>
      <c r="R35" s="5"/>
      <c r="S35" s="6"/>
      <c r="T35" s="5"/>
      <c r="U35" s="92" t="str">
        <f>IF(Q35=""," ",ROUND(T35/S35*100,1))</f>
        <v> </v>
      </c>
      <c r="V35" s="39"/>
      <c r="W35" s="40"/>
      <c r="X35" s="75"/>
      <c r="Y35" s="40"/>
      <c r="Z35" s="40"/>
      <c r="AA35" s="70"/>
    </row>
    <row r="36" spans="1:27" ht="16.5" customHeight="1" thickBot="1">
      <c r="A36" s="16"/>
      <c r="B36" s="25">
        <v>999</v>
      </c>
      <c r="C36" s="26"/>
      <c r="D36" s="27" t="s">
        <v>36</v>
      </c>
      <c r="E36" s="14"/>
      <c r="F36" s="15"/>
      <c r="G36" s="15"/>
      <c r="H36" s="15"/>
      <c r="I36" s="15"/>
      <c r="J36" s="15"/>
      <c r="K36" s="56"/>
      <c r="L36" s="28">
        <f>SUM(L32:L35)</f>
        <v>4</v>
      </c>
      <c r="M36" s="28">
        <f>SUM(M32:M35)</f>
        <v>4</v>
      </c>
      <c r="N36" s="28">
        <f>SUM(N32:N35)</f>
        <v>141</v>
      </c>
      <c r="O36" s="28">
        <f>SUM(O32:O35)</f>
        <v>49</v>
      </c>
      <c r="P36" s="60">
        <f>IF(L36=0,"",ROUND(O36/N36*100,1))</f>
        <v>34.8</v>
      </c>
      <c r="Q36" s="28">
        <f>SUM(Q32:Q35)</f>
        <v>0</v>
      </c>
      <c r="R36" s="28">
        <f>SUM(R32:R35)</f>
        <v>0</v>
      </c>
      <c r="S36" s="28">
        <f>SUM(S32:S35)</f>
        <v>0</v>
      </c>
      <c r="T36" s="28">
        <f>SUM(T32:T35)</f>
        <v>0</v>
      </c>
      <c r="U36" s="60" t="str">
        <f>IF(Q36=0," ",ROUND(T36/S36*100,1))</f>
        <v> </v>
      </c>
      <c r="V36" s="14"/>
      <c r="W36" s="15"/>
      <c r="X36" s="72"/>
      <c r="Y36" s="15"/>
      <c r="Z36" s="15"/>
      <c r="AA36" s="67"/>
    </row>
    <row r="37" spans="1:27" ht="16.5" customHeight="1" thickBot="1">
      <c r="A37" s="16"/>
      <c r="B37" s="24">
        <v>1000</v>
      </c>
      <c r="C37" s="223" t="s">
        <v>23</v>
      </c>
      <c r="D37" s="224"/>
      <c r="E37" s="14"/>
      <c r="F37" s="15"/>
      <c r="G37" s="61">
        <f>SUM(G10:G30)</f>
        <v>345</v>
      </c>
      <c r="H37" s="61">
        <f>SUM(H10:H30)</f>
        <v>311</v>
      </c>
      <c r="I37" s="61">
        <f>SUM(I10:I30)</f>
        <v>5234</v>
      </c>
      <c r="J37" s="61">
        <f>SUM(J10:J30)</f>
        <v>1409</v>
      </c>
      <c r="K37" s="60">
        <f>IF(G37=" "," ",ROUND(J37/I37*100,1))</f>
        <v>26.9</v>
      </c>
      <c r="L37" s="62">
        <f>L31+L36</f>
        <v>322</v>
      </c>
      <c r="M37" s="61">
        <f>M31+M36</f>
        <v>259</v>
      </c>
      <c r="N37" s="61">
        <f>N31+N36</f>
        <v>5216</v>
      </c>
      <c r="O37" s="61">
        <f>O31+O36</f>
        <v>1084</v>
      </c>
      <c r="P37" s="60">
        <f>IF(L37=""," ",ROUND(O37/N37*100,1))</f>
        <v>20.8</v>
      </c>
      <c r="Q37" s="62">
        <f>Q31+Q36</f>
        <v>116</v>
      </c>
      <c r="R37" s="61">
        <f>R31+R36</f>
        <v>55</v>
      </c>
      <c r="S37" s="61">
        <f>S31+S36</f>
        <v>763</v>
      </c>
      <c r="T37" s="61">
        <f>T31+T36</f>
        <v>69</v>
      </c>
      <c r="U37" s="60">
        <f>IF(Q37=""," ",ROUND(T37/S37*100,1))</f>
        <v>9</v>
      </c>
      <c r="V37" s="63">
        <f>SUM(V10:V30)</f>
        <v>1981</v>
      </c>
      <c r="W37" s="61">
        <f>SUM(W10:W30)</f>
        <v>261</v>
      </c>
      <c r="X37" s="65">
        <f>IF(V37=0," ",ROUND(W37/V37*100,1))</f>
        <v>13.2</v>
      </c>
      <c r="Y37" s="61">
        <f>SUM(Y10:Y30)</f>
        <v>1392</v>
      </c>
      <c r="Z37" s="61">
        <f>SUM(Z10:Z30)</f>
        <v>116</v>
      </c>
      <c r="AA37" s="64">
        <f>IF(Y37=0," ",ROUND(Z37/Y37*100,1))</f>
        <v>8.3</v>
      </c>
    </row>
    <row r="39" spans="1:14" ht="13.5">
      <c r="A39" s="48" t="s">
        <v>77</v>
      </c>
      <c r="B39" s="49"/>
      <c r="C39" s="50"/>
      <c r="D39" s="51"/>
      <c r="E39" s="52"/>
      <c r="F39" s="52"/>
      <c r="G39" s="52"/>
      <c r="H39" s="52"/>
      <c r="I39" s="52"/>
      <c r="J39" s="52"/>
      <c r="N39" s="77"/>
    </row>
    <row r="40" spans="1:8" ht="13.5">
      <c r="A40" s="46" t="s">
        <v>86</v>
      </c>
      <c r="E40" s="54"/>
      <c r="F40" s="54" t="s">
        <v>85</v>
      </c>
      <c r="H40" s="54"/>
    </row>
  </sheetData>
  <sheetProtection/>
  <mergeCells count="26">
    <mergeCell ref="C4:E4"/>
    <mergeCell ref="G4:I4"/>
    <mergeCell ref="B3:N3"/>
    <mergeCell ref="C37:D37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T32:T35 R32:R35 O32:O35 M32:M35 J10:J30 H10:H30 O10:O30 M10:M30 T10:T30 R10:R30 W10:W30 Z10:Z30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0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40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2005-12-16T02:48:47Z</cp:lastPrinted>
  <dcterms:created xsi:type="dcterms:W3CDTF">2002-01-07T10:53:07Z</dcterms:created>
  <dcterms:modified xsi:type="dcterms:W3CDTF">2006-01-12T02:01:43Z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