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05" yWindow="120" windowWidth="15480" windowHeight="11640" activeTab="0"/>
  </bookViews>
  <sheets>
    <sheet name="1-2-5図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<sst xmlns="http://schemas.openxmlformats.org/spreadsheetml/2006/main" count="7" uniqueCount="7">
  <si>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女性一般労働者</t>
  </si>
  <si>
    <t>女性パートタイム労働者</t>
  </si>
  <si>
    <t>男性パートタイム労働者</t>
  </si>
  <si>
    <t>（備考）</t>
  </si>
  <si>
    <t>厚生労働省「賃金構造基本統計調査」より作成。</t>
  </si>
  <si>
    <t>平成元</t>
  </si>
  <si>
    <t>第１−２−５図　労働者の時間当たり平均所定内給与額の推移(男性一般労働者＝100）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</si>
</sst>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_ ;[Red]\-#,##0.0\ "/>
  </numFmts>
  <fonts count="9">
    <font>
      <sz val="12"/>
      <name val="Osaka"/>
      <family val="1"/>
    </font>
    <font>
      <b/>
      <sz val="12"/>
      <name val="Osaka"/>
      <family val="1"/>
    </font>
    <font>
      <i/>
      <sz val="12"/>
      <name val="Osaka"/>
      <family val="1"/>
    </font>
    <font>
      <b/>
      <i/>
      <sz val="12"/>
      <name val="Osaka"/>
      <family val="3"/>
    </font>
    <font>
      <sz val="12"/>
      <name val="ＭＳ ゴシック"/>
      <family val="3"/>
    </font>
    <font>
      <sz val="6"/>
      <name val="Osaka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7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1" xfId="0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8" fontId="7" fillId="0" borderId="1" xfId="16" applyNumberFormat="1" applyFont="1" applyBorder="1" applyAlignment="1">
      <alignment horizontal="right" vertical="center"/>
    </xf>
    <xf numFmtId="38" fontId="7" fillId="0" borderId="1" xfId="16" applyFont="1" applyBorder="1" applyAlignment="1">
      <alignment horizontal="right" vertical="center"/>
    </xf>
    <xf numFmtId="176" fontId="7" fillId="0" borderId="1" xfId="20" applyNumberFormat="1" applyFont="1" applyBorder="1" applyAlignment="1">
      <alignment vertical="center"/>
      <protection/>
    </xf>
    <xf numFmtId="0" fontId="7" fillId="0" borderId="0" xfId="0" applyFont="1" applyBorder="1" applyAlignment="1">
      <alignment/>
    </xf>
    <xf numFmtId="177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8" fontId="7" fillId="0" borderId="1" xfId="16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20" sqref="A20"/>
    </sheetView>
  </sheetViews>
  <sheetFormatPr defaultColWidth="8.796875" defaultRowHeight="13.5" customHeight="1"/>
  <cols>
    <col min="1" max="1" width="9.5" style="1" customWidth="1"/>
    <col min="2" max="4" width="11.8984375" style="1" customWidth="1"/>
    <col min="5" max="7" width="9.5" style="1" customWidth="1"/>
    <col min="8" max="16384" width="10.59765625" style="1" customWidth="1"/>
  </cols>
  <sheetData>
    <row r="1" ht="13.5" customHeight="1">
      <c r="A1" s="1" t="s">
        <v>6</v>
      </c>
    </row>
    <row r="2" spans="1:4" s="5" customFormat="1" ht="13.5" customHeight="1">
      <c r="A2" s="4"/>
      <c r="B2" s="4"/>
      <c r="C2" s="4"/>
      <c r="D2" s="4"/>
    </row>
    <row r="3" spans="1:5" s="5" customFormat="1" ht="13.5" customHeight="1">
      <c r="A3" s="18"/>
      <c r="B3" s="16" t="s">
        <v>0</v>
      </c>
      <c r="C3" s="16" t="s">
        <v>1</v>
      </c>
      <c r="D3" s="17" t="s">
        <v>2</v>
      </c>
      <c r="E3" s="6"/>
    </row>
    <row r="4" spans="1:5" ht="13.5" customHeight="1">
      <c r="A4" s="18"/>
      <c r="B4" s="16"/>
      <c r="C4" s="16"/>
      <c r="D4" s="17"/>
      <c r="E4" s="7"/>
    </row>
    <row r="5" spans="1:5" ht="13.5" customHeight="1">
      <c r="A5" s="8" t="s">
        <v>5</v>
      </c>
      <c r="B5" s="9">
        <f>(934/1542)*100</f>
        <v>60.570687418936444</v>
      </c>
      <c r="C5" s="10">
        <f>(662/1542)*100</f>
        <v>42.93125810635538</v>
      </c>
      <c r="D5" s="9">
        <f>(885/1542)*100</f>
        <v>57.39299610894941</v>
      </c>
      <c r="E5" s="7"/>
    </row>
    <row r="6" spans="1:5" ht="13.5" customHeight="1">
      <c r="A6" s="11">
        <v>2</v>
      </c>
      <c r="B6" s="9">
        <f>(989/1632)*100</f>
        <v>60.600490196078425</v>
      </c>
      <c r="C6" s="10">
        <f>(712/1632)*100</f>
        <v>43.627450980392155</v>
      </c>
      <c r="D6" s="12">
        <f>(944/1632)*100</f>
        <v>57.84313725490197</v>
      </c>
      <c r="E6" s="7"/>
    </row>
    <row r="7" spans="1:5" ht="13.5" customHeight="1">
      <c r="A7" s="11">
        <v>3</v>
      </c>
      <c r="B7" s="9">
        <f>(1072/1756)*100</f>
        <v>61.04783599088838</v>
      </c>
      <c r="C7" s="10">
        <f>(770/1756)*100</f>
        <v>43.8496583143508</v>
      </c>
      <c r="D7" s="12">
        <f>(1023/1756)*100</f>
        <v>58.25740318906606</v>
      </c>
      <c r="E7" s="7"/>
    </row>
    <row r="8" spans="1:5" ht="13.5" customHeight="1">
      <c r="A8" s="11">
        <v>4</v>
      </c>
      <c r="B8" s="9">
        <f>(1127/1812)*100</f>
        <v>62.19646799116998</v>
      </c>
      <c r="C8" s="10">
        <f>(809/1812)*100</f>
        <v>44.64679911699779</v>
      </c>
      <c r="D8" s="12">
        <f>(1053/1812)*100</f>
        <v>58.11258278145696</v>
      </c>
      <c r="E8" s="7"/>
    </row>
    <row r="9" spans="1:5" ht="13.5" customHeight="1">
      <c r="A9" s="11">
        <v>5</v>
      </c>
      <c r="B9" s="9">
        <f>(1187/1904)*100</f>
        <v>62.34243697478992</v>
      </c>
      <c r="C9" s="10">
        <f>(832/1904)*100</f>
        <v>43.69747899159664</v>
      </c>
      <c r="D9" s="12">
        <f>(1046/1904)*100</f>
        <v>54.93697478991597</v>
      </c>
      <c r="E9" s="7"/>
    </row>
    <row r="10" spans="1:5" ht="13.5" customHeight="1">
      <c r="A10" s="11">
        <v>6</v>
      </c>
      <c r="B10" s="9">
        <f>(1201/1915)*100</f>
        <v>62.71540469973891</v>
      </c>
      <c r="C10" s="10">
        <f>(848/1915)*100</f>
        <v>44.281984334203656</v>
      </c>
      <c r="D10" s="12">
        <f>(1037/1915)*100</f>
        <v>54.15143603133159</v>
      </c>
      <c r="E10" s="7"/>
    </row>
    <row r="11" spans="1:5" ht="13.5" customHeight="1">
      <c r="A11" s="8">
        <v>7</v>
      </c>
      <c r="B11" s="9">
        <f>(1213/1919)*100</f>
        <v>63.21000521104742</v>
      </c>
      <c r="C11" s="10">
        <f>(854/1919)*100</f>
        <v>44.50234497133924</v>
      </c>
      <c r="D11" s="9">
        <f>(1061/1919)*100</f>
        <v>55.289213131839496</v>
      </c>
      <c r="E11" s="7"/>
    </row>
    <row r="12" spans="1:5" ht="13.5" customHeight="1">
      <c r="A12" s="8">
        <v>8</v>
      </c>
      <c r="B12" s="9">
        <f>(1255/1976)*100</f>
        <v>63.512145748987855</v>
      </c>
      <c r="C12" s="10">
        <f>(870/1976)*100</f>
        <v>44.02834008097166</v>
      </c>
      <c r="D12" s="9">
        <f>(1071/1976)*100</f>
        <v>54.2004048582996</v>
      </c>
      <c r="E12" s="7"/>
    </row>
    <row r="13" spans="1:5" ht="13.5" customHeight="1">
      <c r="A13" s="8">
        <v>9</v>
      </c>
      <c r="B13" s="9">
        <f>(1281/2006)*100</f>
        <v>63.85842472582254</v>
      </c>
      <c r="C13" s="10">
        <f>(871/2006)*100</f>
        <v>43.419740777667</v>
      </c>
      <c r="D13" s="9">
        <f>(1037/2006)*100</f>
        <v>51.69491525423729</v>
      </c>
      <c r="E13" s="7"/>
    </row>
    <row r="14" spans="1:5" ht="13.5" customHeight="1">
      <c r="A14" s="8">
        <v>10</v>
      </c>
      <c r="B14" s="9">
        <f>(1295/2002)*100</f>
        <v>64.6853146853147</v>
      </c>
      <c r="C14" s="10">
        <f>(886/2002)*100</f>
        <v>44.255744255744254</v>
      </c>
      <c r="D14" s="9">
        <f>(1040/2002)*100</f>
        <v>51.94805194805194</v>
      </c>
      <c r="E14" s="7"/>
    </row>
    <row r="15" spans="1:5" ht="13.5" customHeight="1">
      <c r="A15" s="8">
        <v>11</v>
      </c>
      <c r="B15" s="9">
        <f>(1318/2016)*100</f>
        <v>65.37698412698413</v>
      </c>
      <c r="C15" s="10">
        <f>(887/2016)*100</f>
        <v>43.99801587301587</v>
      </c>
      <c r="D15" s="9">
        <f>(1025/2016)*100</f>
        <v>50.84325396825397</v>
      </c>
      <c r="E15" s="7"/>
    </row>
    <row r="16" spans="1:5" ht="13.5" customHeight="1">
      <c r="A16" s="11">
        <v>12</v>
      </c>
      <c r="B16" s="9">
        <f>(1329/2005)*100</f>
        <v>66.28428927680798</v>
      </c>
      <c r="C16" s="10">
        <f>(889/2005)*100</f>
        <v>44.33915211970075</v>
      </c>
      <c r="D16" s="12">
        <f>(1026/2005)*100</f>
        <v>51.17206982543641</v>
      </c>
      <c r="E16" s="7"/>
    </row>
    <row r="17" spans="1:5" ht="13.5" customHeight="1">
      <c r="A17" s="11">
        <v>13</v>
      </c>
      <c r="B17" s="9">
        <f>(1340/2028)*100</f>
        <v>66.07495069033531</v>
      </c>
      <c r="C17" s="10">
        <f>(890/2028)*100</f>
        <v>43.88560157790927</v>
      </c>
      <c r="D17" s="12">
        <f>(1029/2028)*100</f>
        <v>50.7396449704142</v>
      </c>
      <c r="E17" s="7"/>
    </row>
    <row r="18" spans="1:5" ht="13.5" customHeight="1">
      <c r="A18" s="13"/>
      <c r="B18" s="13"/>
      <c r="C18" s="14"/>
      <c r="D18" s="14"/>
      <c r="E18" s="7"/>
    </row>
    <row r="19" spans="1:5" ht="13.5" customHeight="1">
      <c r="A19" s="15" t="s">
        <v>3</v>
      </c>
      <c r="B19" s="15" t="s">
        <v>4</v>
      </c>
      <c r="C19" s="14"/>
      <c r="D19" s="14"/>
      <c r="E19" s="7"/>
    </row>
    <row r="20" spans="1:4" ht="13.5" customHeight="1">
      <c r="A20" s="2"/>
      <c r="B20" s="2"/>
      <c r="C20" s="3"/>
      <c r="D20" s="3"/>
    </row>
    <row r="21" spans="1:4" ht="13.5" customHeight="1">
      <c r="A21" s="2"/>
      <c r="B21" s="2"/>
      <c r="C21" s="3"/>
      <c r="D21" s="3"/>
    </row>
    <row r="22" spans="1:4" ht="13.5" customHeight="1">
      <c r="A22" s="2"/>
      <c r="B22" s="2"/>
      <c r="C22" s="3"/>
      <c r="D22" s="3"/>
    </row>
    <row r="23" spans="1:4" ht="13.5" customHeight="1">
      <c r="A23" s="2"/>
      <c r="B23" s="2"/>
      <c r="C23" s="3"/>
      <c r="D23" s="3"/>
    </row>
    <row r="24" spans="1:4" ht="13.5" customHeight="1">
      <c r="A24" s="2"/>
      <c r="B24" s="2"/>
      <c r="C24" s="3"/>
      <c r="D24" s="3"/>
    </row>
  </sheetData>
  <mergeCells count="4">
    <mergeCell ref="B3:B4"/>
    <mergeCell ref="C3:C4"/>
    <mergeCell ref="D3:D4"/>
    <mergeCell ref="A3:A4"/>
  </mergeCells>
  <printOptions/>
  <pageMargins left="0.75" right="0.75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国立印刷局</dc:creator>
  <cp:keywords/>
  <dc:description/>
  <cp:lastModifiedBy>宮本紘嗣</cp:lastModifiedBy>
  <cp:lastPrinted>2003-05-23T06:36:58Z</cp:lastPrinted>
  <dcterms:modified xsi:type="dcterms:W3CDTF">2003-06-05T00:45:36Z</dcterms:modified>
  <cp:category/>
  <cp:version/>
  <cp:contentType/>
  <cp:contentStatus/>
</cp:coreProperties>
</file>